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mirnovrl.ADM\Desktop\tmp\Новая папка\"/>
    </mc:Choice>
  </mc:AlternateContent>
  <bookViews>
    <workbookView xWindow="0" yWindow="1200" windowWidth="28800" windowHeight="11325"/>
  </bookViews>
  <sheets>
    <sheet name="Лист1" sheetId="1" r:id="rId1"/>
  </sheets>
  <definedNames>
    <definedName name="_GoBack" localSheetId="0">Лист1!$S$274</definedName>
    <definedName name="Excel_BuiltIn_Print_Titles" localSheetId="0">Лист1!$7:$7</definedName>
    <definedName name="_xlnm.Print_Area" localSheetId="0">Лист1!$A$1:$AB$496</definedName>
  </definedNames>
  <calcPr calcId="152511"/>
</workbook>
</file>

<file path=xl/calcChain.xml><?xml version="1.0" encoding="utf-8"?>
<calcChain xmlns="http://schemas.openxmlformats.org/spreadsheetml/2006/main">
  <c r="AA490" i="1" l="1"/>
  <c r="AA489" i="1"/>
  <c r="AA484" i="1"/>
  <c r="AA482" i="1"/>
  <c r="Z482" i="1"/>
  <c r="Y482" i="1"/>
  <c r="X482" i="1"/>
  <c r="W482" i="1"/>
  <c r="V482" i="1"/>
  <c r="V460" i="1" s="1"/>
  <c r="U482" i="1"/>
  <c r="AA477" i="1"/>
  <c r="AA476" i="1"/>
  <c r="AA474" i="1" s="1"/>
  <c r="Z474" i="1"/>
  <c r="Z460" i="1" s="1"/>
  <c r="Y474" i="1"/>
  <c r="Y460" i="1" s="1"/>
  <c r="X474" i="1"/>
  <c r="W474" i="1"/>
  <c r="V474" i="1"/>
  <c r="U474" i="1"/>
  <c r="AA472" i="1"/>
  <c r="AA471" i="1"/>
  <c r="AA469" i="1"/>
  <c r="AA464" i="1"/>
  <c r="AA463" i="1"/>
  <c r="Z461" i="1"/>
  <c r="Y461" i="1"/>
  <c r="X461" i="1"/>
  <c r="X460" i="1" s="1"/>
  <c r="W461" i="1"/>
  <c r="V461" i="1"/>
  <c r="U461" i="1"/>
  <c r="U460" i="1" s="1"/>
  <c r="W460" i="1"/>
  <c r="AA449" i="1"/>
  <c r="AA448" i="1"/>
  <c r="AA446" i="1"/>
  <c r="AA444" i="1"/>
  <c r="AA442" i="1" s="1"/>
  <c r="Z442" i="1"/>
  <c r="Y442" i="1"/>
  <c r="X442" i="1"/>
  <c r="W442" i="1"/>
  <c r="V442" i="1"/>
  <c r="U442" i="1"/>
  <c r="AA441" i="1"/>
  <c r="AA440" i="1"/>
  <c r="AA438" i="1"/>
  <c r="AA437" i="1"/>
  <c r="AA433" i="1"/>
  <c r="AA431" i="1"/>
  <c r="AA430" i="1"/>
  <c r="Z428" i="1"/>
  <c r="Y428" i="1"/>
  <c r="X428" i="1"/>
  <c r="W428" i="1"/>
  <c r="V428" i="1"/>
  <c r="U428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0" i="1"/>
  <c r="AA409" i="1"/>
  <c r="AA408" i="1"/>
  <c r="AA406" i="1"/>
  <c r="AA405" i="1"/>
  <c r="AA403" i="1"/>
  <c r="Z402" i="1"/>
  <c r="Z401" i="1" s="1"/>
  <c r="Y402" i="1"/>
  <c r="X402" i="1"/>
  <c r="W402" i="1"/>
  <c r="V402" i="1"/>
  <c r="U402" i="1"/>
  <c r="Y401" i="1"/>
  <c r="W401" i="1"/>
  <c r="U401" i="1"/>
  <c r="AA399" i="1"/>
  <c r="AA397" i="1"/>
  <c r="AA396" i="1"/>
  <c r="Z394" i="1"/>
  <c r="Y394" i="1"/>
  <c r="X394" i="1"/>
  <c r="W394" i="1"/>
  <c r="V394" i="1"/>
  <c r="U394" i="1"/>
  <c r="AA393" i="1"/>
  <c r="AA392" i="1"/>
  <c r="AA389" i="1"/>
  <c r="AA388" i="1"/>
  <c r="AA387" i="1"/>
  <c r="Z386" i="1"/>
  <c r="Y386" i="1"/>
  <c r="X386" i="1"/>
  <c r="W386" i="1"/>
  <c r="V386" i="1"/>
  <c r="U386" i="1"/>
  <c r="AA384" i="1"/>
  <c r="AA382" i="1"/>
  <c r="Z380" i="1"/>
  <c r="Y380" i="1"/>
  <c r="X380" i="1"/>
  <c r="W380" i="1"/>
  <c r="V380" i="1"/>
  <c r="U380" i="1"/>
  <c r="AA375" i="1"/>
  <c r="Z372" i="1"/>
  <c r="Y372" i="1"/>
  <c r="X372" i="1"/>
  <c r="W372" i="1"/>
  <c r="V372" i="1"/>
  <c r="U372" i="1"/>
  <c r="AA371" i="1"/>
  <c r="AA369" i="1"/>
  <c r="AA367" i="1"/>
  <c r="AA364" i="1"/>
  <c r="AA362" i="1"/>
  <c r="AA357" i="1"/>
  <c r="AA356" i="1"/>
  <c r="AA354" i="1"/>
  <c r="AA353" i="1"/>
  <c r="AA349" i="1"/>
  <c r="AA348" i="1"/>
  <c r="Z346" i="1"/>
  <c r="Z345" i="1" s="1"/>
  <c r="Y346" i="1"/>
  <c r="X346" i="1"/>
  <c r="W346" i="1"/>
  <c r="V346" i="1"/>
  <c r="U346" i="1"/>
  <c r="AA343" i="1"/>
  <c r="AA341" i="1"/>
  <c r="AA340" i="1"/>
  <c r="Z338" i="1"/>
  <c r="Y338" i="1"/>
  <c r="X338" i="1"/>
  <c r="W338" i="1"/>
  <c r="V338" i="1"/>
  <c r="U338" i="1"/>
  <c r="AA335" i="1"/>
  <c r="AA334" i="1"/>
  <c r="AA333" i="1"/>
  <c r="AA332" i="1"/>
  <c r="AA331" i="1"/>
  <c r="AA330" i="1"/>
  <c r="AA329" i="1"/>
  <c r="AA328" i="1"/>
  <c r="AA327" i="1"/>
  <c r="Z326" i="1"/>
  <c r="Y326" i="1"/>
  <c r="X326" i="1"/>
  <c r="W326" i="1"/>
  <c r="V326" i="1"/>
  <c r="U326" i="1"/>
  <c r="AA325" i="1"/>
  <c r="AA324" i="1"/>
  <c r="AA323" i="1"/>
  <c r="AA320" i="1"/>
  <c r="AA319" i="1"/>
  <c r="AA318" i="1"/>
  <c r="AA317" i="1"/>
  <c r="AA316" i="1"/>
  <c r="Z315" i="1"/>
  <c r="Y315" i="1"/>
  <c r="X315" i="1"/>
  <c r="W315" i="1"/>
  <c r="V315" i="1"/>
  <c r="U315" i="1"/>
  <c r="AA314" i="1"/>
  <c r="AA313" i="1"/>
  <c r="AA312" i="1"/>
  <c r="AA311" i="1"/>
  <c r="AA310" i="1"/>
  <c r="Z309" i="1"/>
  <c r="Z303" i="1" s="1"/>
  <c r="Y309" i="1"/>
  <c r="X309" i="1"/>
  <c r="W309" i="1"/>
  <c r="V309" i="1"/>
  <c r="U309" i="1"/>
  <c r="AA308" i="1"/>
  <c r="AA306" i="1"/>
  <c r="AA305" i="1"/>
  <c r="AA304" i="1"/>
  <c r="Y303" i="1"/>
  <c r="Z302" i="1"/>
  <c r="Y302" i="1"/>
  <c r="X302" i="1"/>
  <c r="W302" i="1"/>
  <c r="V302" i="1"/>
  <c r="U302" i="1"/>
  <c r="AA301" i="1"/>
  <c r="AA300" i="1"/>
  <c r="AA299" i="1"/>
  <c r="AA298" i="1"/>
  <c r="AA297" i="1"/>
  <c r="AA296" i="1"/>
  <c r="AA294" i="1"/>
  <c r="AA293" i="1"/>
  <c r="AA292" i="1"/>
  <c r="AA291" i="1"/>
  <c r="AA289" i="1"/>
  <c r="AA288" i="1"/>
  <c r="AA287" i="1"/>
  <c r="AA286" i="1"/>
  <c r="AA284" i="1"/>
  <c r="AA283" i="1"/>
  <c r="AA282" i="1"/>
  <c r="Z281" i="1"/>
  <c r="Y281" i="1"/>
  <c r="X281" i="1"/>
  <c r="W281" i="1"/>
  <c r="AA281" i="1" s="1"/>
  <c r="V281" i="1"/>
  <c r="U281" i="1"/>
  <c r="AA279" i="1"/>
  <c r="AA278" i="1"/>
  <c r="AA277" i="1"/>
  <c r="AA276" i="1"/>
  <c r="AA275" i="1"/>
  <c r="AA274" i="1"/>
  <c r="AA273" i="1"/>
  <c r="AA272" i="1"/>
  <c r="AA271" i="1"/>
  <c r="AA270" i="1"/>
  <c r="Z269" i="1"/>
  <c r="Y269" i="1"/>
  <c r="X269" i="1"/>
  <c r="W269" i="1"/>
  <c r="V269" i="1"/>
  <c r="U269" i="1"/>
  <c r="AA268" i="1"/>
  <c r="AA267" i="1"/>
  <c r="AA266" i="1"/>
  <c r="AA265" i="1"/>
  <c r="AA264" i="1"/>
  <c r="AA263" i="1"/>
  <c r="AA262" i="1"/>
  <c r="AA261" i="1"/>
  <c r="AA260" i="1"/>
  <c r="AA259" i="1"/>
  <c r="AA257" i="1"/>
  <c r="AA255" i="1"/>
  <c r="AA254" i="1"/>
  <c r="AA253" i="1"/>
  <c r="AA252" i="1"/>
  <c r="AA251" i="1"/>
  <c r="Z250" i="1"/>
  <c r="Z164" i="1" s="1"/>
  <c r="Y250" i="1"/>
  <c r="X250" i="1"/>
  <c r="W250" i="1"/>
  <c r="V250" i="1"/>
  <c r="U250" i="1"/>
  <c r="AA248" i="1"/>
  <c r="AA247" i="1"/>
  <c r="AA246" i="1"/>
  <c r="AA244" i="1"/>
  <c r="AA242" i="1"/>
  <c r="AA241" i="1"/>
  <c r="AA240" i="1"/>
  <c r="Z238" i="1"/>
  <c r="Y238" i="1"/>
  <c r="X238" i="1"/>
  <c r="W238" i="1"/>
  <c r="V238" i="1"/>
  <c r="U238" i="1"/>
  <c r="AA230" i="1"/>
  <c r="AA228" i="1"/>
  <c r="AA226" i="1"/>
  <c r="AA224" i="1"/>
  <c r="AA222" i="1"/>
  <c r="AA221" i="1"/>
  <c r="AA220" i="1"/>
  <c r="AA219" i="1"/>
  <c r="AA218" i="1"/>
  <c r="AA217" i="1"/>
  <c r="AA215" i="1"/>
  <c r="AA214" i="1"/>
  <c r="AA213" i="1"/>
  <c r="AA212" i="1"/>
  <c r="AA211" i="1"/>
  <c r="Z209" i="1"/>
  <c r="Y209" i="1"/>
  <c r="X209" i="1"/>
  <c r="W209" i="1"/>
  <c r="V209" i="1"/>
  <c r="U209" i="1"/>
  <c r="AA206" i="1"/>
  <c r="AA203" i="1"/>
  <c r="AA200" i="1"/>
  <c r="Z200" i="1"/>
  <c r="Y200" i="1"/>
  <c r="X200" i="1"/>
  <c r="W200" i="1"/>
  <c r="V200" i="1"/>
  <c r="U200" i="1"/>
  <c r="AA199" i="1"/>
  <c r="AA198" i="1"/>
  <c r="AA197" i="1"/>
  <c r="Z196" i="1"/>
  <c r="Z188" i="1" s="1"/>
  <c r="Y196" i="1"/>
  <c r="X196" i="1"/>
  <c r="W196" i="1"/>
  <c r="W188" i="1" s="1"/>
  <c r="V196" i="1"/>
  <c r="V188" i="1" s="1"/>
  <c r="U196" i="1"/>
  <c r="Y188" i="1"/>
  <c r="X188" i="1"/>
  <c r="AA181" i="1"/>
  <c r="AA180" i="1"/>
  <c r="AA178" i="1"/>
  <c r="AA176" i="1"/>
  <c r="AA175" i="1"/>
  <c r="AA174" i="1"/>
  <c r="AA172" i="1"/>
  <c r="AA171" i="1"/>
  <c r="AA170" i="1"/>
  <c r="AA169" i="1"/>
  <c r="AA167" i="1"/>
  <c r="Z165" i="1"/>
  <c r="Y165" i="1"/>
  <c r="Y164" i="1" s="1"/>
  <c r="X165" i="1"/>
  <c r="X164" i="1" s="1"/>
  <c r="W165" i="1"/>
  <c r="V165" i="1"/>
  <c r="U165" i="1"/>
  <c r="V164" i="1"/>
  <c r="AA162" i="1"/>
  <c r="AA160" i="1"/>
  <c r="AA159" i="1"/>
  <c r="AA158" i="1"/>
  <c r="AA157" i="1"/>
  <c r="Z155" i="1"/>
  <c r="Y155" i="1"/>
  <c r="X155" i="1"/>
  <c r="W155" i="1"/>
  <c r="V155" i="1"/>
  <c r="U155" i="1"/>
  <c r="AA154" i="1"/>
  <c r="AA151" i="1"/>
  <c r="AA150" i="1"/>
  <c r="AA148" i="1"/>
  <c r="Z148" i="1"/>
  <c r="Y148" i="1"/>
  <c r="X148" i="1"/>
  <c r="W148" i="1"/>
  <c r="V148" i="1"/>
  <c r="U148" i="1"/>
  <c r="AA146" i="1"/>
  <c r="AA145" i="1"/>
  <c r="Z144" i="1"/>
  <c r="AA142" i="1"/>
  <c r="AA141" i="1"/>
  <c r="AA140" i="1"/>
  <c r="Z140" i="1"/>
  <c r="Y140" i="1"/>
  <c r="X140" i="1"/>
  <c r="W140" i="1"/>
  <c r="V140" i="1"/>
  <c r="U140" i="1"/>
  <c r="AA138" i="1"/>
  <c r="AA137" i="1"/>
  <c r="AA136" i="1"/>
  <c r="AA135" i="1"/>
  <c r="AA134" i="1"/>
  <c r="AA133" i="1"/>
  <c r="AA132" i="1"/>
  <c r="Z131" i="1"/>
  <c r="Y131" i="1"/>
  <c r="X131" i="1"/>
  <c r="W131" i="1"/>
  <c r="V131" i="1"/>
  <c r="U131" i="1"/>
  <c r="AA129" i="1"/>
  <c r="AA127" i="1"/>
  <c r="AA126" i="1"/>
  <c r="AA124" i="1"/>
  <c r="AA123" i="1"/>
  <c r="AA122" i="1"/>
  <c r="AA120" i="1"/>
  <c r="AA119" i="1"/>
  <c r="AA118" i="1"/>
  <c r="AA117" i="1"/>
  <c r="AA116" i="1"/>
  <c r="AA115" i="1"/>
  <c r="AA114" i="1"/>
  <c r="Z113" i="1"/>
  <c r="Y113" i="1"/>
  <c r="X113" i="1"/>
  <c r="W113" i="1"/>
  <c r="V113" i="1"/>
  <c r="U113" i="1"/>
  <c r="AA112" i="1"/>
  <c r="Y110" i="1"/>
  <c r="Z109" i="1"/>
  <c r="X109" i="1"/>
  <c r="AA109" i="1" s="1"/>
  <c r="W109" i="1"/>
  <c r="V109" i="1"/>
  <c r="U109" i="1"/>
  <c r="AA108" i="1"/>
  <c r="AA107" i="1"/>
  <c r="AA106" i="1"/>
  <c r="AA105" i="1"/>
  <c r="AA104" i="1"/>
  <c r="AA103" i="1"/>
  <c r="AA102" i="1"/>
  <c r="AA101" i="1"/>
  <c r="AA100" i="1"/>
  <c r="AA99" i="1"/>
  <c r="AA98" i="1"/>
  <c r="Z97" i="1"/>
  <c r="Y97" i="1"/>
  <c r="X97" i="1"/>
  <c r="W97" i="1"/>
  <c r="V97" i="1"/>
  <c r="U97" i="1"/>
  <c r="AA96" i="1"/>
  <c r="AA95" i="1"/>
  <c r="AA93" i="1"/>
  <c r="AA92" i="1"/>
  <c r="AA90" i="1"/>
  <c r="AA88" i="1"/>
  <c r="AA86" i="1"/>
  <c r="AA85" i="1"/>
  <c r="Z84" i="1"/>
  <c r="Y84" i="1"/>
  <c r="X84" i="1"/>
  <c r="W84" i="1"/>
  <c r="V84" i="1"/>
  <c r="U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Z69" i="1"/>
  <c r="Y69" i="1"/>
  <c r="X69" i="1"/>
  <c r="W69" i="1"/>
  <c r="V69" i="1"/>
  <c r="U69" i="1"/>
  <c r="AA67" i="1"/>
  <c r="AA65" i="1"/>
  <c r="AA63" i="1"/>
  <c r="Z63" i="1"/>
  <c r="Y63" i="1"/>
  <c r="X63" i="1"/>
  <c r="W63" i="1"/>
  <c r="V63" i="1"/>
  <c r="U63" i="1"/>
  <c r="AA62" i="1"/>
  <c r="AA60" i="1"/>
  <c r="AA58" i="1"/>
  <c r="AA56" i="1"/>
  <c r="AA54" i="1"/>
  <c r="AA53" i="1"/>
  <c r="AA52" i="1"/>
  <c r="AA50" i="1"/>
  <c r="AA49" i="1"/>
  <c r="AA48" i="1"/>
  <c r="AA47" i="1"/>
  <c r="AA46" i="1"/>
  <c r="AA45" i="1" s="1"/>
  <c r="Z45" i="1"/>
  <c r="Y45" i="1"/>
  <c r="X45" i="1"/>
  <c r="W45" i="1"/>
  <c r="V45" i="1"/>
  <c r="U45" i="1"/>
  <c r="AA42" i="1"/>
  <c r="AA40" i="1"/>
  <c r="AA38" i="1"/>
  <c r="AA37" i="1"/>
  <c r="AA36" i="1"/>
  <c r="Z35" i="1"/>
  <c r="Y35" i="1"/>
  <c r="X35" i="1"/>
  <c r="W35" i="1"/>
  <c r="V35" i="1"/>
  <c r="U35" i="1"/>
  <c r="AA33" i="1"/>
  <c r="AA32" i="1"/>
  <c r="Y31" i="1"/>
  <c r="AA30" i="1"/>
  <c r="AA29" i="1"/>
  <c r="AA28" i="1"/>
  <c r="Y28" i="1"/>
  <c r="AA26" i="1"/>
  <c r="AA24" i="1"/>
  <c r="AA23" i="1"/>
  <c r="AA22" i="1"/>
  <c r="Z21" i="1"/>
  <c r="Z19" i="1" s="1"/>
  <c r="Y21" i="1"/>
  <c r="Y19" i="1" s="1"/>
  <c r="Y18" i="1" s="1"/>
  <c r="X21" i="1"/>
  <c r="W21" i="1"/>
  <c r="W19" i="1" s="1"/>
  <c r="W18" i="1" s="1"/>
  <c r="V21" i="1"/>
  <c r="V19" i="1" s="1"/>
  <c r="V18" i="1" s="1"/>
  <c r="U21" i="1"/>
  <c r="X19" i="1"/>
  <c r="X18" i="1" s="1"/>
  <c r="AA269" i="1" l="1"/>
  <c r="V345" i="1"/>
  <c r="V8" i="1" s="1"/>
  <c r="AA196" i="1"/>
  <c r="AA380" i="1"/>
  <c r="U19" i="1"/>
  <c r="AA144" i="1"/>
  <c r="AA155" i="1"/>
  <c r="W164" i="1"/>
  <c r="AA209" i="1"/>
  <c r="Y345" i="1"/>
  <c r="Y8" i="1" s="1"/>
  <c r="V401" i="1"/>
  <c r="AA21" i="1"/>
  <c r="AA31" i="1"/>
  <c r="AA69" i="1"/>
  <c r="AA97" i="1"/>
  <c r="Z110" i="1"/>
  <c r="AA113" i="1"/>
  <c r="AA131" i="1"/>
  <c r="AA165" i="1"/>
  <c r="U188" i="1"/>
  <c r="AA372" i="1"/>
  <c r="AA402" i="1"/>
  <c r="X401" i="1"/>
  <c r="AA35" i="1"/>
  <c r="AA84" i="1"/>
  <c r="AA238" i="1"/>
  <c r="AA250" i="1"/>
  <c r="AA303" i="1"/>
  <c r="AA315" i="1"/>
  <c r="AA326" i="1"/>
  <c r="AA338" i="1"/>
  <c r="U345" i="1"/>
  <c r="AA346" i="1"/>
  <c r="AA386" i="1"/>
  <c r="W345" i="1"/>
  <c r="W8" i="1" s="1"/>
  <c r="AA394" i="1"/>
  <c r="AA302" i="1"/>
  <c r="X345" i="1"/>
  <c r="X8" i="1" s="1"/>
  <c r="AA309" i="1"/>
  <c r="AA428" i="1"/>
  <c r="AA461" i="1"/>
  <c r="AA110" i="1" l="1"/>
  <c r="U164" i="1"/>
  <c r="AA460" i="1"/>
  <c r="AA345" i="1"/>
  <c r="AA401" i="1"/>
  <c r="AA19" i="1"/>
  <c r="U18" i="1"/>
  <c r="AA188" i="1"/>
  <c r="Z18" i="1"/>
  <c r="Z8" i="1" s="1"/>
  <c r="U8" i="1" l="1"/>
  <c r="AA164" i="1"/>
  <c r="AA18" i="1"/>
  <c r="AA8" i="1" l="1"/>
</calcChain>
</file>

<file path=xl/sharedStrings.xml><?xml version="1.0" encoding="utf-8"?>
<sst xmlns="http://schemas.openxmlformats.org/spreadsheetml/2006/main" count="916" uniqueCount="405">
  <si>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</si>
  <si>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</si>
  <si>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</si>
  <si>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</si>
  <si>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</si>
  <si>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</t>
  </si>
  <si>
    <t>раздел</t>
  </si>
  <si>
    <t>подраздел</t>
  </si>
  <si>
    <t>классификация целевой статьи расходов бюджета</t>
  </si>
  <si>
    <t>значение</t>
  </si>
  <si>
    <t>Год достижения</t>
  </si>
  <si>
    <t>Программа, всего</t>
  </si>
  <si>
    <t>тыс. руб.</t>
  </si>
  <si>
    <t>Цель 1 «Повышение качества и доступности предоставляемых образовательных услуг населению города Твери за счет эффективного использования материально - технических, кадровых, финансовых и управленческих ресурсов»</t>
  </si>
  <si>
    <t xml:space="preserve"> </t>
  </si>
  <si>
    <t>Показатель 1 «Доля детей в возрасте  1-6,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лет»</t>
  </si>
  <si>
    <t>%</t>
  </si>
  <si>
    <t>Показатель 2 «Доля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учреждений»</t>
  </si>
  <si>
    <t>Показатель 3 «Доля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учреждений»</t>
  </si>
  <si>
    <t>Показатель 4 «Доля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учреждений»</t>
  </si>
  <si>
    <t>Показатель 5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</si>
  <si>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6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</si>
  <si>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7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</si>
  <si>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Показатель 8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</si>
  <si>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Подпрограмма 1 «Развитие дошкольного образования»</t>
  </si>
  <si>
    <r>
      <t>Задача 1</t>
    </r>
    <r>
      <rPr>
        <sz val="14"/>
        <color rgb="FF000000"/>
        <rFont val="Times New Roman"/>
      </rPr>
      <t xml:space="preserve"> «Организация присмотра и ухода за детьми, обеспечение содержания зданий и сооружений в муниципальных образовательных учреждениях, реализующих основную общеобразовательную программу дошкольного образования»</t>
    </r>
  </si>
  <si>
    <t>2020 </t>
  </si>
  <si>
    <t>Показатель 1 «Количество воспитанников, освоивших основную общеобразовательную программу дошкольного образования»</t>
  </si>
  <si>
    <t>чел.</t>
  </si>
  <si>
    <t>Мероприятие 1.01 «Обеспечение присмотра и ухода за детьми, содержания зданий и сооружений муниципальных бюджетных   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</si>
  <si>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</si>
  <si>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Показатель 1  «Количество учреждений,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</si>
  <si>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>шт.</t>
  </si>
  <si>
    <t>Мероприятие 1.02 «Обеспечение присмотра и ухода за детьми, содержания зданий и сооружений муниципальных казенных дошкольных образовательных учреждений в рамках муниципального задания»</t>
  </si>
  <si>
    <t>Показатель 1  «Количество учреждений, определенных для выполнения муниципального задания от муниципальных казенных образовательных учреждений, реализующих основную общеобразовательную программу дошкольного образования»</t>
  </si>
  <si>
    <t>Мероприятие 1.03 «Повышение оплаты труда работникам  муниципальных учреждений в связи с увеличением минимального размера оплаты труда»</t>
  </si>
  <si>
    <t>S</t>
  </si>
  <si>
    <t>Показатель 1 «Количество учреждений, в которых произведено повышение оплаты труда»</t>
  </si>
  <si>
    <r>
      <t>Задача 2</t>
    </r>
    <r>
      <rPr>
        <sz val="14"/>
        <color rgb="FF000000"/>
        <rFont val="Times New Roman"/>
      </rPr>
      <t xml:space="preserve"> «Развитие сети дошкольного образования в городе Твери с целью обеспечения доступности дошкольного образования»</t>
    </r>
  </si>
  <si>
    <t>Показатель 1 «Количество новых мест, введенных в образовательных учреждениях, реализующих основную общеобразовательную программу дошкольного образования»</t>
  </si>
  <si>
    <t>место</t>
  </si>
  <si>
    <t>Мероприятие 2.01 «Прием в муниципальную собственность 4-х зданий детских садов Министерства обороны Российской Федерации, создание условий в соответствии с лицензионными требованиями»</t>
  </si>
  <si>
    <t>Показатель  1 «Количество дошкольных учреждений, принятых в муниципальную сеть»</t>
  </si>
  <si>
    <t>Административное мероприятие 2.02  «Реорганизация муниципальных образовательных учреждений путем выделения»</t>
  </si>
  <si>
    <t>да - 1/
нет - 0</t>
  </si>
  <si>
    <t>0 </t>
  </si>
  <si>
    <t>Показатель 1 «Количество реорганизованных учреждений путем выделения»</t>
  </si>
  <si>
    <t>Административное мероприятие 2.03  «Реорганизация муниципальных образовательных учреждений путем присоединения»</t>
  </si>
  <si>
    <t>Показатель 1 «Количество реорганизованных учреждений путем присоединения»</t>
  </si>
  <si>
    <t>Административное мероприятие 2.04 «Возврат, реконструкция и  содержание ранее  переданных зданий дошкольных образовательных учреждений»</t>
  </si>
  <si>
    <t>Показатель 1 «Количество возвращенных ранее перепрофилированных зданий дошкольных образовательных  учреждений»</t>
  </si>
  <si>
    <t>Мероприятие 2.05 «Капитальный ремонт зданий и помещений, используемых для размещения образовательных организаций, реализующих основные общеобразовательные программы дошкольного образования, расходы на  открытие групп, ранее перепрофилированных в функционирующих дошкольных образовательных учреждениях»</t>
  </si>
  <si>
    <t>Показатель 1 «Количество мест, вновь введенных в образовательных учреждениях, реализующих основную общеобразовательную программу дошкольного образования»</t>
  </si>
  <si>
    <t>Административное мероприятие 2.06 «Открытие семейных детских садов»</t>
  </si>
  <si>
    <t>да - 1/   
нет - 0</t>
  </si>
  <si>
    <t>Показатель 1 «Количество мест в открытых семейных детских садах»</t>
  </si>
  <si>
    <t>Мероприятие 2.08 «Оснащение дошкольного учреждения «Южный Д»</t>
  </si>
  <si>
    <t>Показатель 1 «Количество дооснащенных зданий»</t>
  </si>
  <si>
    <r>
      <t>Задача 3 «</t>
    </r>
    <r>
      <rPr>
        <sz val="14"/>
        <color rgb="FF000000"/>
        <rFont val="Times New Roman"/>
      </rPr>
      <t>Создание условий для предоставления общедоступного и бесплатного дошкольного образования для детей с ограниченными  возможностями здоровья»</t>
    </r>
  </si>
  <si>
    <t>Показатель 1 «Количество  дошкольных образовательных учреждений, открывших инклюзивные группы»</t>
  </si>
  <si>
    <t>Административное мероприятие  3.01 «Создание инклюзивных групп»</t>
  </si>
  <si>
    <t>Показатель  1 «Количество инклюзивных групп, в которых созданы материально-технические условия для организации образовательного процесса»</t>
  </si>
  <si>
    <t>Административное мероприятие 3.02 «Повышение квалификации педагогов по инклюзивному образованию»</t>
  </si>
  <si>
    <t>Показатель 1 «Количество педагогов, прошедших курсы повышения квалификации по инклюзивному образованию»</t>
  </si>
  <si>
    <t>Административное мероприятие 3.04 «Организационно-методическое сопровождение образовательного процесса в инклюзивных группах»</t>
  </si>
  <si>
    <t>Показатель 1 «Количество дошкольных    образовательных учреждений, создавших организационно-методические условия для организации образовательного процесса в инклюзивных группах»</t>
  </si>
  <si>
    <r>
      <t xml:space="preserve">Задача 4 </t>
    </r>
    <r>
      <rPr>
        <sz val="14"/>
        <color rgb="FF000000"/>
        <rFont val="Times New Roman"/>
      </rPr>
      <t>«Создание условий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  </r>
  </si>
  <si>
    <t>Показатель 1 «Количество дошкольных учреждений, участвующих в мероприятиях по созданию условий для воспитания гармонично развитой творческой личности,  комплексной деятельности по сохранению и укреплению здоровья воспитанников»</t>
  </si>
  <si>
    <t>Мероприятие 4.01 «Организация и проведение городского конкурса  «Лучший участок детского сада»</t>
  </si>
  <si>
    <t>Показатель 1 «Количество  образовательных учреждений, реализующих основную общеобразовательную программу дошкольного образования,  участвующих в конкурсе»</t>
  </si>
  <si>
    <t>Мероприятие  4.02 «Фестиваль детского творчества «Тверская звёздочка»</t>
  </si>
  <si>
    <t>Показатель 1 «Количество образовательных учреждений, реализующих основную общеобразовательную программу дошкольного образования, принявших участие в мероприятиях»</t>
  </si>
  <si>
    <r>
      <t>Задача 5</t>
    </r>
    <r>
      <rPr>
        <sz val="14"/>
        <color rgb="FF000000"/>
        <rFont val="Times New Roman"/>
      </rPr>
      <t xml:space="preserve"> «Укрепление материально-технической базы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</si>
  <si>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</si>
  <si>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5.01 «Обеспечение ремонтных работ, приобретение и установка спортивно-игрового оборудования в  образовательных учреждениях, реализующих  основную общеобразовательную программу дошкольного образования, благоустройство территорий ДОУ»</t>
  </si>
  <si>
    <t>Показатель 1 «Количество  учреждений,  в которых осуществлены ремонтные работы, благоустройство территорий ДОУ»</t>
  </si>
  <si>
    <t>Мероприятие 5.02 «Приобретение технологического оборудования»</t>
  </si>
  <si>
    <t>тыс.руб.</t>
  </si>
  <si>
    <t>Показатель 1 «Количество образовательных учреждений, в которых приобретено технологическое оборудование»</t>
  </si>
  <si>
    <t>L</t>
  </si>
  <si>
    <t xml:space="preserve">Мероприятие 5.03 «Создание в дошкольных образовательных организациях универсальной безбарьерной среды, позволяющей обеспечить условия для инклюзивного образования детей-инвалидов» </t>
  </si>
  <si>
    <t>Н</t>
  </si>
  <si>
    <t>R</t>
  </si>
  <si>
    <t>H</t>
  </si>
  <si>
    <t xml:space="preserve">Показатель 1 «Количество образовательных учреждений, в которых создана  универсальная безбарьерная среда, позволяющая обеспечить условия для инклюзивного образования детей-инвалидов»  </t>
  </si>
  <si>
    <t xml:space="preserve">Мероприятие 5.04 «Замена фильтрующего материала в водоочистительных системах, замена бактерицидных ламп в водоочистительных системах» </t>
  </si>
  <si>
    <t>Показатель 1 «Количество дошкольных учреждений, заменивших фильтрующий материал и бактерицидные лампы в водоочистительных системах»</t>
  </si>
  <si>
    <t>П</t>
  </si>
  <si>
    <t>Мероприятие 5.05 «Обеспечение мероприятий в рамках реализации инновационного проекта «Социализация и адаптация детей от 1 года до 3 лет с ОВЗ (нарушением зрения) в условиях ДОУ»</t>
  </si>
  <si>
    <t>Показатель 1 «Количество дошкольных учреждений, в которых проведены мероприятия в рамках реализации инновационного проекта «Социализация и адаптация детей от 1 года до 3 лет с ОВЗ (нарушением зрения) в условиях ДОУ»</t>
  </si>
  <si>
    <r>
      <t xml:space="preserve">Задача 6 </t>
    </r>
    <r>
      <rPr>
        <sz val="14"/>
        <color rgb="FF000000"/>
        <rFont val="Times New Roman"/>
      </rPr>
      <t>«Обеспечение комплексной безопасности зданий и помещений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</si>
  <si>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проведены мероприятия по обеспечению комплексной безопасности зданий и помещений  дошкольных учреждений»</t>
  </si>
  <si>
    <t>Мероприятие 6.01 «Замер сопротивления изоляции»</t>
  </si>
  <si>
    <t>Показатель 1 «Количество учреждений, в которых осуществлен замер сопротивления изоляции»</t>
  </si>
  <si>
    <t>Мероприятие 6.02 «Техническое обслуживание АПС, электроустановок и программно-аппаратного комплекса «Стрелец-Мониторинг»</t>
  </si>
  <si>
    <t>Показатель 1 «Количество дошкольных 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</si>
  <si>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6.03 «Замена приборов по передаче извещения о пожаре в подразделения пожарной охраны»</t>
  </si>
  <si>
    <t> тыс. руб.</t>
  </si>
  <si>
    <t>Показатель 1 «Количество дошкольных образовательных учреждений»</t>
  </si>
  <si>
    <t>81 </t>
  </si>
  <si>
    <t>Мероприятие 6.04 «Безопасный детский сад»</t>
  </si>
  <si>
    <t>Показатель 1 «Количество дошкольных образовательных учреждений, в которых проводились мероприятия по обеспечению безопасности»</t>
  </si>
  <si>
    <t>Показатель 2 «Количество дошкольных образовательных учреждений, осуществивших ремонт ограждения»</t>
  </si>
  <si>
    <t>Мероприятие 6.05 «Другие противопожарные мероприятия»</t>
  </si>
  <si>
    <t>Показатель 1 «Количество дошкольных образовательных учреждений, в которых осуществлены противопожарные мероприятия»</t>
  </si>
  <si>
    <r>
      <t>Задача 7</t>
    </r>
    <r>
      <rPr>
        <sz val="14"/>
        <color rgb="FF000000"/>
        <rFont val="Times New Roman"/>
      </rPr>
      <t xml:space="preserve"> «Осуществление комплекса мер по обеспечению теплового режима, энергосбережения и холодного водоснабжения в дошкольных образовательных учреждениях»</t>
    </r>
  </si>
  <si>
    <t>Показатель 1 «Количество учреждений, осуществивших комплекс мер по обеспечению   теплового режима и энергосбережения»</t>
  </si>
  <si>
    <t>Мероприятие 7.01 «Ремонт системы отопления и тепловых узлов, в т.ч. ПСД, замена оконных и дверных блоков»</t>
  </si>
  <si>
    <t>Показатель 1 «Количество учреждений, в которых осуществлены ремонт системы отопления и тепловых узлов, замена оконных  и дверных блоков»</t>
  </si>
  <si>
    <t>Мероприятие 7.02 «Поверка, ремонт и замена счетчиков учета тепловой энергии»</t>
  </si>
  <si>
    <t>Мероприятие 7.03 «Изготовление энергетических паспортов»</t>
  </si>
  <si>
    <t>Показатель 1 «Количество дошкольных образовательных учреждений, в которых изготовлен энергетический паспорт»</t>
  </si>
  <si>
    <t>Мероприятие 7.04. «Поверка, ремонт и замена трансформаторов тока, электрических счетчиков, ремонт системы электроснабжения»</t>
  </si>
  <si>
    <t>Показатель 1  «Количество дошкольных учреждений, в которых осуществлена поверка, ремонт и замена элементов системы электроснабжения»</t>
  </si>
  <si>
    <t>Мероприятие 7.05  «Поверка, ремонт и замена приборов учета холодного водоснабжения»</t>
  </si>
  <si>
    <t>Показатель 1  «Количество дошкольных учреждений, в которых осуществлена поверка, ремонт и замена приборов учета холодного водоснабжения»</t>
  </si>
  <si>
    <r>
      <t xml:space="preserve">Задача 8 </t>
    </r>
    <r>
      <rPr>
        <sz val="14"/>
        <color rgb="FF000000"/>
        <rFont val="Times New Roman"/>
      </rPr>
      <t>«Ввод новых зданий в систему дошкольного образования», в т. ч. в рамках реализации национального проекта «Демография» (ФП «Содействие занятости женщин - создание условий дошкольного образования для детей в возрасте до трех лет»)»</t>
    </r>
  </si>
  <si>
    <t>Р</t>
  </si>
  <si>
    <t>Показатель 1 «Количество вновь введенных зданий в систему дошкольного образования»</t>
  </si>
  <si>
    <t>Показатель 2 «Количество новых мест, введенных в дошкольных образоватеьных учреждениях, путем строительства объектов»</t>
  </si>
  <si>
    <t>Мероприятие 8.01 «Детский сад на 150 мест, г. Тверь  по ул. Планерная -1-й пер. Вагонников (в т.ч. ПИР)»</t>
  </si>
  <si>
    <t>F</t>
  </si>
  <si>
    <t>Показатель 1 «Количество новых мест, введенных в дошкольных образоватеьных учреждениях, путем строительства объектов»</t>
  </si>
  <si>
    <t>Мероприятие 8.02 «Дошкольное образовательное учреждение на 190 мест в  г. Тверь (в т.ч. ПИР)»</t>
  </si>
  <si>
    <t>Показатель 1 «Количество  вновь построенных дошкольных учреждений»</t>
  </si>
  <si>
    <t>Мероприятие 8.03 «Детский сад, г. Тверь (в т.ч. ПИР)»</t>
  </si>
  <si>
    <t>Мероприятие 8.04 «Дошкольное образовательное учреждение на 150 мест в г. Твери (в т.ч. ПИР)»</t>
  </si>
  <si>
    <t>Мероприятие 8.05 «Детский сад  на 100 мест в микрорайоне «Южный», г. Тверь, Октябрьский проспект»</t>
  </si>
  <si>
    <t>P</t>
  </si>
  <si>
    <t>Мероприятие  8.06 «Детский сад на 190 мест, г.Тверь, Московский  район, ул. Склизкова»</t>
  </si>
  <si>
    <t>Мероприятие  8.07 «Детский сад в г.Тверь, Московский район, микрорайон «Южный», ул. Левитана»</t>
  </si>
  <si>
    <r>
      <t xml:space="preserve">Задача 9 </t>
    </r>
    <r>
      <rPr>
        <sz val="14"/>
        <color rgb="FF000000"/>
        <rFont val="Times New Roman"/>
      </rPr>
      <t>«Организация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  </r>
  </si>
  <si>
    <t>Показатель 1 «Количество образовательных учреждений,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</si>
  <si>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Мероприятие 9.01  «Обеспечение   предоставления компенсации части родительской платы за присмотр и уход за ребенком в образовательных организациях и иных образовательных организациях (за исключением государственных образовательных организаций,
реализующих образовательную программу дошкольного образования)»</t>
  </si>
  <si>
    <t>Административное мероприятие 9.02 «Организация контроля за расходованием средств на предоставление компенсации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</si>
  <si>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образования»</t>
  </si>
  <si>
    <r>
      <t>Задача 10</t>
    </r>
    <r>
      <rPr>
        <sz val="14"/>
        <color rgb="FF000000"/>
        <rFont val="Times New Roman"/>
      </rPr>
      <t xml:space="preserve">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  </r>
  </si>
  <si>
    <t>Мероприятие 10.01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 рамках муниципального задания»</t>
  </si>
  <si>
    <t>Мероприятие 10.02 «Обеспечение государственных гарантий реализации прав на получение общедоступного и бесплатного дошкольного образования в муниципальных казенных дошкольных образовательных учреждениях в рамках муниципального задания»</t>
  </si>
  <si>
    <t>Показатель 1  «Количество учреждений определенных для выполнения муниципального задания от казенных бюджетных образовательных учреждений, реализующих основную общеобразовательную программу дошкольного образования»</t>
  </si>
  <si>
    <t>Подпрограмма 2 «Повышение качества и доступности услуг общего образования»</t>
  </si>
  <si>
    <r>
      <t>Задача 1</t>
    </r>
    <r>
      <rPr>
        <sz val="14"/>
        <color rgb="FF000000"/>
        <rFont val="Times New Roman"/>
      </rPr>
      <t xml:space="preserve">  «Обеспечение содержания зданий и сооружений, обустройство прилегающих к ним территорий в муниципальных общеобразовательных  учреждениях, в рамках муниципального задания»</t>
    </r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</si>
  <si>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</si>
  <si>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учреждениях,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</si>
  <si>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</si>
  <si>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содержания зданий и сооружений, обустройство прилегающих к ним территорий в муниципальных казенных общеобразовательных  учреждениях, в рамках муниципального задания»</t>
  </si>
  <si>
    <t>Показатель  1  «Количество муниципальных казенных общеобразовательных учреждений»</t>
  </si>
  <si>
    <r>
      <t>Задача 2</t>
    </r>
    <r>
      <rPr>
        <sz val="14"/>
        <color rgb="FF000000"/>
        <rFont val="Times New Roman"/>
      </rPr>
      <t xml:space="preserve"> «Оптимизация сети системы общего образования»</t>
    </r>
  </si>
  <si>
    <t>Показатель 1 «Количество реорганизованных общеобразовательных учреждений»</t>
  </si>
  <si>
    <t>Показатель 2 «Количество переданных зданий»</t>
  </si>
  <si>
    <t>Административное мероприятие 2.01 «Реорганизация общеобразовательных учреждений»</t>
  </si>
  <si>
    <t>Показатель  1 «Количество реорганизуемых учреждений»</t>
  </si>
  <si>
    <t>Административное мероприятие 2.02 «Передача зданий от одного муниципального образовательного учреждения к другому»</t>
  </si>
  <si>
    <t>Показатель 1  «Количество передаваемых зданий»</t>
  </si>
  <si>
    <r>
      <t>Задача 3</t>
    </r>
    <r>
      <rPr>
        <sz val="14"/>
        <color rgb="FF000000"/>
        <rFont val="Times New Roman"/>
      </rPr>
      <t xml:space="preserve"> «Переход на новые ФГОС общего образования»</t>
    </r>
  </si>
  <si>
    <t>Показатель 1 «Доля школьников, обучающихся по ФГОС,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</si>
  <si>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</si>
  <si>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Административное мероприятие 3.01 «Методическое сопровождение перехода на ФГОС нового поколения»</t>
  </si>
  <si>
    <t>Показатель 1 «Доля обучающихся, переходящих на ФГОС нового поколения от общего числа школьников»</t>
  </si>
  <si>
    <t>Административное мероприятие 3.02 «Повышение квалификация педагогов по ФГОС»</t>
  </si>
  <si>
    <t>Показатель 1  «Доля педагогов, прошедших повышение квалификации по ФГОС»</t>
  </si>
  <si>
    <r>
      <t>Задача 4</t>
    </r>
    <r>
      <rPr>
        <sz val="14"/>
        <color rgb="FF000000"/>
        <rFont val="Times New Roman"/>
      </rPr>
      <t xml:space="preserve"> «Создание условий для предоставления общедоступного и бесплатного общего образования для детей с ограниченными возможностями здоровья»</t>
    </r>
  </si>
  <si>
    <t>Показатель 1 «Доля детей с ОВЗ, обучающихся по дистанционным технологиям, в общей численности обучающихся с ОВЗ»</t>
  </si>
  <si>
    <t>Показатель  2 «Количество школьников, обучающихся по инклюзивным образовательным технологиям»</t>
  </si>
  <si>
    <t>Показатель 3 «Доля общеобразовательных учреждений, установивших пандусы, в общей численности образовательных учреждений»</t>
  </si>
  <si>
    <t>Административное мероприятие 4.01 «Организационно-методическое сопровождение дистанционного обучения»</t>
  </si>
  <si>
    <t>Показатель  1  «Доля школьников с ОВЗ, обучающихся по дистанционным технологиям, в общей численности детей с ОВЗ»</t>
  </si>
  <si>
    <t>Административное мероприятие 4.02 «Организационно-методическое сопровождение инклюзивного обучения»</t>
  </si>
  <si>
    <t>Показатель 1  «Количество детей, обучающихся по инклюзивным образовательным технологиям»</t>
  </si>
  <si>
    <t>Мероприятие 4.03  «Реализация мероприятий государственной программы «Доступная среда на 2011-2015 годы»</t>
  </si>
  <si>
    <t>Показатель 1 «Количество общеобразовательных учреждений, участвующих в государственной программе «Доступная среда на 2011-2015 год»</t>
  </si>
  <si>
    <r>
      <t>Задача 5</t>
    </r>
    <r>
      <rPr>
        <sz val="14"/>
        <color rgb="FF000000"/>
        <rFont val="Times New Roman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</si>
  <si>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ЕГЭ от общего числа выпускников»</t>
  </si>
  <si>
    <t>Показатель  2 «Доля  участников ГИА в 9 классах в новой форме от общего числа выпускников»</t>
  </si>
  <si>
    <t>Мероприятие 5.01 «Организация и проведение ЕГЭ»</t>
  </si>
  <si>
    <t>Показатель  1  «Количество созданных ППЭ»</t>
  </si>
  <si>
    <t>Показатель 2  «Доля участников ЕГЭ от общего количества выпускников»</t>
  </si>
  <si>
    <t> 99,5</t>
  </si>
  <si>
    <t> 99,6</t>
  </si>
  <si>
    <t>Мероприятие 5.02 «Организация и проведение ГИА обучающихся 9 классов в новой форме»</t>
  </si>
  <si>
    <t>Показатель 1  «Количество созданных ОУ-ППЭ»</t>
  </si>
  <si>
    <t>Показатель 2  «Доля участников ГИА в 9 классах в новой форме от общего числа выпускников»</t>
  </si>
  <si>
    <r>
      <t>Задача 6</t>
    </r>
    <r>
      <rPr>
        <sz val="14"/>
        <color rgb="FF000000"/>
        <rFont val="Times New Roman"/>
      </rPr>
      <t xml:space="preserve"> «Организация работы с одаренными детьми»</t>
    </r>
  </si>
  <si>
    <t>Показатель 1 «Доля выпускников, закончивших школу с медалью, в общей численности выпускников»</t>
  </si>
  <si>
    <t>Показатель  2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</si>
  <si>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Показатель 3 «Количество участников научно-практической конференции «Шаг в будущее»</t>
  </si>
  <si>
    <t>Показатель 4 «Количество участников конкурсов и викторин»</t>
  </si>
  <si>
    <t>Показатель 5 «Количество школьников, получивших гранты»</t>
  </si>
  <si>
    <t>Мероприятие 6.01 «Церемония вручения медалей выпускникам общеобразовательных учреждений»</t>
  </si>
  <si>
    <t>Показатель 1  «Доля выпускников, закончивших школу с медалью, в общей численности выпускников»</t>
  </si>
  <si>
    <t>Мероприятие 6.02 «Организация и проведение муниципального этапа Всероссийской олимпиады школьников по общеобразовательным предметам, общероссийской олимпиады школьников по основам православной культуры, второго (городского) этапа областной олимпиады старшеклассников  по основам избирательного законодательства»</t>
  </si>
  <si>
    <t>Показатель 1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</si>
  <si>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Мероприятие 6.03 «Организация и проведение научно-практической конференции «Шаг в будущее»</t>
  </si>
  <si>
    <t>Показатель 1  «Количество участников научно-практической конференции»</t>
  </si>
  <si>
    <t>Мероприятие 6.04 «Организация и проведение конкурса рефератов»</t>
  </si>
  <si>
    <t>Показатель 1  «Количество участников конкурса»</t>
  </si>
  <si>
    <t>Административное мероприятие 6.05 «Грантовая поддержка одаренных детей»</t>
  </si>
  <si>
    <t>Показатель 1 «Количество учащихся, получивших гранты»</t>
  </si>
  <si>
    <t>Административное мероприятие 6.06 «Организация и проведение конкурса «Менделеевские чтения»</t>
  </si>
  <si>
    <t>Административное мероприятие 6.07 «Организация и проведение конкурса «Человек и книга»</t>
  </si>
  <si>
    <t>Административное мероприятие 6.08 «Викторина на знание законодательства о защите прав потребителей»</t>
  </si>
  <si>
    <t>Показатель 1  «Количество участников викторины»</t>
  </si>
  <si>
    <r>
      <t>Задача 7</t>
    </r>
    <r>
      <rPr>
        <sz val="14"/>
        <color rgb="FF000000"/>
        <rFont val="Times New Roman"/>
      </rPr>
      <t xml:space="preserve"> «Реализация отдельных направлений по модернизации общего образования»</t>
    </r>
  </si>
  <si>
    <t>Показатель 1 «Доля общеобразовательных учреждений, соответствующих современным условиям осуществления образовательного процесса»</t>
  </si>
  <si>
    <t>Показатель 2 «Количество общеобразовательных учреждений, здания которых требуют ремонта в рамках комплекса мер по модернизации общего образования за счет федерального и регионального бюджетов»</t>
  </si>
  <si>
    <t> 12</t>
  </si>
  <si>
    <t>Административное мероприятие 7.01 «Создание условий для организации образовательного процесса по стандартам нового поколения»</t>
  </si>
  <si>
    <t>Показатель 1  «Доля общеобразовательных учреждений, соответствующих современным условиям осуществления образовательного процесса»</t>
  </si>
  <si>
    <t>Административное мероприятие 7.02 «Осуществление мер, направленных на энергосбережение в системе общего образования, в рамках комплекса мер по модернизации  за счет средств федерального и регионального бюджетов»</t>
  </si>
  <si>
    <t>Показатель 1  «Количество общеобразовательных учреждений, здания которых требуют ремонта в рамках комплекса мер по модернизации общего образования, направленных на энергосбережение»</t>
  </si>
  <si>
    <r>
      <t>Задача 8</t>
    </r>
    <r>
      <rPr>
        <sz val="14"/>
        <color rgb="FF000000"/>
        <rFont val="Times New Roman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</si>
  <si>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</si>
  <si>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Показатель  2 «Количество отремонтированных столовых»</t>
  </si>
  <si>
    <t>Мероприятие 8.01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</si>
  <si>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</si>
  <si>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8.02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</si>
  <si>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</si>
  <si>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8.03. «Ремонтные работы и замена технологического оборудования в школьных пищеблоках»</t>
  </si>
  <si>
    <t>Показатель 1 «Количество общеобразовательных учреждений, в которых проведены ремонтные работы и замена оборудования в пищеблоках»</t>
  </si>
  <si>
    <t>Мероприятие 8.04 «Организация и проведение конкурса «Лучшая столовая»</t>
  </si>
  <si>
    <t>Показатель 1 «Количество общеобразовательных учреждений, участвующих в конкурсе»</t>
  </si>
  <si>
    <r>
      <t xml:space="preserve">Задача 9 </t>
    </r>
    <r>
      <rPr>
        <sz val="14"/>
        <color rgb="FF000000"/>
        <rFont val="Times New Roman"/>
      </rPr>
      <t xml:space="preserve"> «Обеспечение комплексной безопасности зданий и помещений общеобразовательных учреждений»</t>
    </r>
  </si>
  <si>
    <t>Показатель 1 «Количество общеобразовательных учреждений, осуществивших ремонт ограждения вокруг учреждения»</t>
  </si>
  <si>
    <t>Показатель 2 «Количество общеобразовательных учреждений, осуществивших комплекс мер по противопожарной безопасности»</t>
  </si>
  <si>
    <t>Мероприятие 9.01 «Ремонт ограждений вокруг общеобразовательных учреждений»</t>
  </si>
  <si>
    <t>Показатель 1  «Количество общеобразовательных учреждений, осуществивших ремонт ограждения вокруг учреждения»</t>
  </si>
  <si>
    <t>Мероприятие 9.02 «Техническое обслуживание АПС, электроустановок и программно-аппаратного комплекса «Стрелец-Мониторинг»</t>
  </si>
  <si>
    <t>Показатель 1  «Количество общеобразовательных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</si>
  <si>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9.03 «Замеры сопротивления изоляции»</t>
  </si>
  <si>
    <t>Показатель 1  «Количество общеобразовательных учреждений, в которых проведены замеры сопротивления изоляции»</t>
  </si>
  <si>
    <t>Мероприятие 9.04 «Другие противопожарные мероприятия»</t>
  </si>
  <si>
    <t>Показатель 1 «Количество общеобразовательных учреждений, в которых осуществлены противопожарные мероприятия»</t>
  </si>
  <si>
    <t>Мероприятие 9.05 «Установка видеонаблюдения, систем контроля и управления доступом в общеобразовательных учреждениях»</t>
  </si>
  <si>
    <t>Показатель 1 «Количество общеобразовательных учреждений, в которых установлено видеонаблюдение»</t>
  </si>
  <si>
    <t>Показатель 2 «Количество общеобразовательных учреждений, в которых проведены мероприятия по антитеррористической защищенности»</t>
  </si>
  <si>
    <r>
      <t>Задача 10</t>
    </r>
    <r>
      <rPr>
        <sz val="14"/>
        <color rgb="FF000000"/>
        <rFont val="Times New Roman"/>
      </rPr>
      <t xml:space="preserve"> «Осуществление комплекса мер по обеспечению теплового режима,энергосбережения и холодного водоснабжения»</t>
    </r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</si>
  <si>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</si>
  <si>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10.01 «Ремонт системы отопления и тепловых узлов, в том числе ПСД, замена оконных и дверных блоков»</t>
  </si>
  <si>
    <t>Показатель 1  «Количество учреждений, в которых осуществлены ремонт системы отопления и тепловых узлов, замена оконных  и дверных блоков»</t>
  </si>
  <si>
    <t>Мероприятие 10.02 «Поверка, ремонт и замена счетчиков учета тепловой энергии»</t>
  </si>
  <si>
    <t>Показатель 1  «Количество общеобразовательных учреждений, в которых осуществлены поверка, ремонт и замена счетчиков учета тепловой энергии»</t>
  </si>
  <si>
    <t>Мероприятие 10.03 «Поверка, ремонт и замена трансформаторов тока, электрических счетчиков, ремонт системы электроснабжения»</t>
  </si>
  <si>
    <t>Показатель 1  «Количество общеобразовательных учреждений, в которых осуществлена проверка, ремонт и замена трансформаторов тока»</t>
  </si>
  <si>
    <t>Мероприятие 10.04 «Изготовление энергетических паспортов»</t>
  </si>
  <si>
    <t>Показатель 1 «Количество общеобразовательных учреждений, в которых изготовлен энергетический паспорт»</t>
  </si>
  <si>
    <t>Мероприятие 10.05  «Поверка, ремонт и замена приборов учета холодного водоснабжения»</t>
  </si>
  <si>
    <t>Показатель 1  «Количество общеобразовательных учреждений в которых осуществлена поверка, ремонт и замена приборов учета холодного водоснабжения»</t>
  </si>
  <si>
    <r>
      <t>Задача 11</t>
    </r>
    <r>
      <rPr>
        <sz val="14"/>
        <color rgb="FF000000"/>
        <rFont val="Times New Roman"/>
      </rPr>
      <t xml:space="preserve">  «Укрепление материально-технической базы общеобразовательных учреждений»</t>
    </r>
  </si>
  <si>
    <t>Мероприятие 11.01 «Проведение ремонтных работ и благоустройства в общеобразовательных учреждениях»</t>
  </si>
  <si>
    <t>межбюджетные трансферты  в 2015 г не использованы. Реализация мероприятий перенесена на 2016 г</t>
  </si>
  <si>
    <t>Показатель 1  «Количество общеобразовательных учреждений, осуществляющих ремонтные работы и благоустройство»</t>
  </si>
  <si>
    <t>Административное мероприятие 11.02 «Осуществление контроля за реализацией ремонтных работ и благоустройства в общеобразовательных учреждениях»</t>
  </si>
  <si>
    <t>Показатель 1 «Количество общеобразовательных учреждений»</t>
  </si>
  <si>
    <t>Мероприятие 11.03 «Капитальный ремонт бассейна в МОУ СОШ № 46»</t>
  </si>
  <si>
    <t>Показатель 1  «Количество общеобразовательных учреждений, осуществляющих ремонтные работы»</t>
  </si>
  <si>
    <t>Мероприятие 11.04 «Приобретение технологического оборудования, мебели, 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</si>
  <si>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образовательных учреждений, в которых приобретено технологическое оборудование, мебель, заменен фильтрующий материал в водоочистительных системах, заменены  бактерицидные лампы в водоочистительных системах»</t>
  </si>
  <si>
    <t>Мероприятие 11.05 «Создание музеев воинской славы, создание и обновление экспозиционных фондов Школьных музеев»</t>
  </si>
  <si>
    <t>Показатель 1 «Количество образовательных учреждений, в которых созданы музеи»</t>
  </si>
  <si>
    <t>Е</t>
  </si>
  <si>
    <t>Мероприятие 11.06 «Проведение капитального ремонта и приобретение оборудования в целях обеспечения односменного режима обучения в общеобразовательных организациях»</t>
  </si>
  <si>
    <t>Показатель 1 «Количество общеобразовательных организаций, в которых проведен капитальный ремонт и приобретено оборудование в целях  обеспечения односменного режима обучения в общеобразовательных организациях»</t>
  </si>
  <si>
    <r>
      <t>Задача 12</t>
    </r>
    <r>
      <rPr>
        <sz val="14"/>
        <color rgb="FF000000"/>
        <rFont val="Times New Roman"/>
      </rPr>
      <t xml:space="preserve">  «Реконструкция, создание новых мест в  общеобразовательных организациях», в т.ч.в рамках реализации национального проекта «Образование»  (ФП «Современная школа»)»</t>
    </r>
  </si>
  <si>
    <t>Показатель 1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</si>
  <si>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12.01 «Реконструкция (реставрация) здания средней общеобразовательной школы № 5 на 500 мест по адресу: г. Тверь, ул. К. Заслонова, д. 4а (в том числе ПИР)»</t>
  </si>
  <si>
    <t>Показатель 1  «Количество реконструированных общеобразовательных учреждений»</t>
  </si>
  <si>
    <t>Административное мероприятие 12.02 «Обследование зданий общеобразовательных школ»</t>
  </si>
  <si>
    <t>Показатель 1 «Количество обследованных зданий общеобразовательных учреждений»</t>
  </si>
  <si>
    <t>Мероприятие 12.03 «Средняя общеобразовательная школа на 1224 места в микрорайоне «Радужный»</t>
  </si>
  <si>
    <t>E</t>
  </si>
  <si>
    <t>Мероприятие 12.04 «Школа-детский сад на 560 ученических и 80 детских мест в городе Твери, микрорайон «Юность»</t>
  </si>
  <si>
    <t>M</t>
  </si>
  <si>
    <t>O</t>
  </si>
  <si>
    <t>Показатель 1 «Количество зданий»</t>
  </si>
  <si>
    <t>Показатель 2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</si>
  <si>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12.06 «Проведение капитального ремонта и приобретение оборудования в целях обеспечения односменного режима обучения в общеобразовательных организациях (в рамках реализации национального проекта «Образование» (ФП «Современная школа»))»</t>
  </si>
  <si>
    <t>Мероприятие 12.07 «Средняя общеобразовательная школа на 1224 места в микрорайоне «Брусилово»</t>
  </si>
  <si>
    <r>
      <t>Задача 13</t>
    </r>
    <r>
      <rPr>
        <sz val="14"/>
        <color rgb="FF000000"/>
        <rFont val="Times New Roman"/>
      </rPr>
      <t xml:space="preserve">  «Организация предоставления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  </r>
  </si>
  <si>
    <t>Мероприятие 13.01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рамках муниципального задания»</t>
  </si>
  <si>
    <t>Показатель  1 «Количество муниципальных бюджетных общеобразовательных учреждений»</t>
  </si>
  <si>
    <t>Мероприятие 13.02 «Обеспечение государственных гарантий реализации прав на получение начального общего, основного общего и среднего (полного) общего образования казенных общеобразовательных учреждений, в рамках муниципального задания»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</si>
  <si>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</si>
  <si>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</si>
  <si>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МБОУ ДОД ДТДМ»</t>
  </si>
  <si>
    <t>Мероприятие 1.01 «Обеспечение предоставления дополнительного образования детей муниципальной образовательной организацией МБОУ ДОД ДТДМ»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</si>
  <si>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</si>
  <si>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МБОУ ДОД ДТДМ»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</si>
  <si>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</si>
  <si>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МОУ ДОД ДТДМ в рамках реализации Указа Президента от 01.06.2012 № 761»</t>
  </si>
  <si>
    <t>Показатель 1 «Среднесписочная численность работников педагогического персонала»</t>
  </si>
  <si>
    <t>Мероприятие 1.04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</si>
  <si>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«Организация предоставления дополнительного образования в муниципальных образовательных учреждениях»</t>
    </r>
  </si>
  <si>
    <t>Показатель 1 «Количество муниципальных образовательных учреждений, предоставляющих услугу дополнительного образования»</t>
  </si>
  <si>
    <t>Административное мероприятие 2.01 «Организация работы детских творческих объединений дополнительного образования в  МОУ СОШ»</t>
  </si>
  <si>
    <t>Показатель 1 «Количество воспитанников  детских творческих объединений   МОУ СОШ»</t>
  </si>
  <si>
    <t>Административное мероприятие 2.02 «Организация работы детских творческих объединений дополнительного образования во всех МДОУ»</t>
  </si>
  <si>
    <t>да - 1
нет - 0</t>
  </si>
  <si>
    <t>Показатель 1 «Количество воспитанников детских творческих объединений МДОУ»</t>
  </si>
  <si>
    <r>
      <t>Задача 3</t>
    </r>
    <r>
      <rPr>
        <sz val="14"/>
        <color rgb="FF000000"/>
        <rFont val="Times New Roman"/>
      </rPr>
      <t xml:space="preserve"> «Развитие творческих способностей детей в возрасте от 5 до 18 лет в муниципальных образовательных учреждениях различных видов и типов через организацию и проведение массовых мероприятий (административные мероприятия)»   </t>
    </r>
  </si>
  <si>
    <t>Показатель 1 «Количество образовательных учреждений, участвующих в городских мероприятиях»</t>
  </si>
  <si>
    <t>Показатель 2 «Количество проведенных городских культурно-массовых мероприятий»</t>
  </si>
  <si>
    <t>Административное мероприятие 3.01 «Организация участия всех образовательных учреждений в городских культурно-массовых мероприятиях»</t>
  </si>
  <si>
    <t>Показатель 1 «Количество воспитанников детских творческих объединений, принявших участие в мероприятиях»</t>
  </si>
  <si>
    <t>Административное мероприятие 3.02 «Проведение обучающих семинаров по творческим направленностям»</t>
  </si>
  <si>
    <t>Показатель 1 «Количество обучающих семинаров по творческим направленностям»</t>
  </si>
  <si>
    <r>
      <t>Задача 4</t>
    </r>
    <r>
      <rPr>
        <sz val="14"/>
        <color rgb="FF000000"/>
        <rFont val="Times New Roman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</si>
  <si>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Показатель 1 «Количество 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</si>
  <si>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</si>
  <si>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4.01 «Проведение городских мероприятий по духовно-нравственному,  патриотическому воспитанию и мероприятий, направленных на развитие в ОУ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</si>
  <si>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</si>
  <si>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Административное мероприятие 4.02 «Обновление экспозиционных фондов  музеев  МОУ СОШ»</t>
  </si>
  <si>
    <t>Показатель 1 «Количество образовательных учреждений, имеющих школьные музеи»</t>
  </si>
  <si>
    <r>
      <t>Задача 5 «</t>
    </r>
    <r>
      <rPr>
        <sz val="14"/>
        <color rgb="FF000000"/>
        <rFont val="Times New Roman"/>
      </rPr>
      <t>Развитие кадрового потенциала педагогических работников»</t>
    </r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</si>
  <si>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</si>
  <si>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Мероприятие 5.01 «Конкурсы педагогического мастерства («Учитель года», «Воспитатель года»), смотр-конкурс по развитию информационного пространства образовательного учреждения»</t>
  </si>
  <si>
    <t>Показатель 1 «Количество образовательных учреждений, принявших участие в конкурсах педагогического мастерства («Учитель года», Воспитатель года»), смотре-конкурсе по развитию информационного пространства образовательного учреждения»</t>
  </si>
  <si>
    <t>Мероприятие 5.02  «Мероприятия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</si>
  <si>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t>Показатель 1 «Доля образовательных учреждений, принявших участие в мероприятиях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</si>
  <si>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r>
      <t>Задача 6  «</t>
    </r>
    <r>
      <rPr>
        <sz val="14"/>
        <color rgb="FF000000"/>
        <rFont val="Times New Roman"/>
      </rPr>
      <t>Осуществление комплекса мер по обеспечению теплового режима и энергосбережения»</t>
    </r>
  </si>
  <si>
    <t>Показатель 1  «Количество  учреждений, в которых осуществлена поверка, ремонт и замена трансформаторов тока»</t>
  </si>
  <si>
    <t>Мероприятие 6.01 «Поверка, ремонт и замена  трансформаторов тока, ремонт системы электроснабжения  МБОУ ДОД ДТДМ»</t>
  </si>
  <si>
    <t>Административное мероприятие 6.02 «Мониторинг проведения работ по замене трансформаторов тока»</t>
  </si>
  <si>
    <t>Показатель 1 «Доля учреждений, заменивших трансформаторы тока»</t>
  </si>
  <si>
    <t>Мероприятие 6.03«Поверка, ремонт и замена счетчиков учета тепловой энергии»</t>
  </si>
  <si>
    <t>Показатель 1  «Количество  учреждений, в которых осуществлены поверка, ремонт и замена счетчиков учета тепловой энергии»</t>
  </si>
  <si>
    <r>
      <t>Задача 7  «</t>
    </r>
    <r>
      <rPr>
        <sz val="14"/>
        <color rgb="FF000000"/>
        <rFont val="Times New Roman"/>
      </rPr>
      <t>Укрепление и модернизация материально-технической базы организаций дополнительного образования города Твери»</t>
    </r>
  </si>
  <si>
    <t>Показатель 1  «Количество  организаций дополнительного образования, в которых создана универсальная безбарьерная среда»</t>
  </si>
  <si>
    <t>Мероприятие 7.01 «Создание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</si>
  <si>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Административное мероприятие 7.02 «Мониторинг проведения работ по созданию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</si>
  <si>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Показатель 1  «Доля организаций дополнительного образования, в которых создана универсальная безбарьерная среда»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</si>
  <si>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</si>
  <si>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</si>
  <si>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детей, охваченных организованными формами отдыха»</t>
  </si>
  <si>
    <t>Показатель 2 «Доля обучающихся, охваченных организованными формами отдыха, по отношению ко всем  обучающимся ОУ»</t>
  </si>
  <si>
    <t>Мероприятие 1.01 «Обеспечение организации отдыха детей в каникулярное время в МОУ ДО ДООЛ,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</si>
  <si>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</si>
  <si>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МОУ ДО ДООЛ»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</si>
  <si>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</si>
  <si>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</si>
  <si>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«Отмичи»,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</si>
  <si>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</si>
  <si>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 в МОУ СОШ»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</si>
  <si>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</si>
  <si>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</si>
  <si>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МОУ СОШ в каникулярное время»</t>
  </si>
  <si>
    <t>Показатель 1 «Количество обучающихся, трудоустроенных на каникулярный период»</t>
  </si>
  <si>
    <t>Мероприятие 1.06 «Субсидия на организацию отдыха детей в ведомственных лагерях и иных муниципальных образованиях»</t>
  </si>
  <si>
    <t>Показатель 1 «Количество ведомственных лагерей и иных муниципальных образований, получивших субсидию»</t>
  </si>
  <si>
    <t>Мероприятие 1.07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</si>
  <si>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«Совершенствование материально-технической базы МОУ ДО ДООЛ»</t>
    </r>
  </si>
  <si>
    <t>Показатель 1 «Доля МОУ ДО ДООЛ, отвечающих современным требованиям»</t>
  </si>
  <si>
    <t>Мероприятие 2.01 «Осуществление ремонтных работ  в МОУ ДО ДООЛ и детской дачи «Отмичи» (МДОУ «Центр развития ребенка д/с № 151»)»</t>
  </si>
  <si>
    <t>Показатель 1 «Количество учреждений, завершивших ремонтные работы»</t>
  </si>
  <si>
    <t>Административное мероприятие 2.02 «Использование областной субсидии для укрепления материально-технической базы МОУ ДО  ДООЛ»</t>
  </si>
  <si>
    <t>Показатель 1 «Доля учреждений, использовавших субсидию в полном объеме»</t>
  </si>
  <si>
    <t>Мероприятие 2.03  «Приобретение оборудования в МОУ ДО ДООЛ»</t>
  </si>
  <si>
    <t>Показатель 1 «Количество учреждений, в которых приобретено оборудование»</t>
  </si>
  <si>
    <t>Мероприятие 2.04 «Замена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</si>
  <si>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загородных лагерей, заменивших фильтры, лампы»</t>
  </si>
  <si>
    <r>
      <t>Задача 3</t>
    </r>
    <r>
      <rPr>
        <sz val="14"/>
        <color rgb="FF000000"/>
        <rFont val="Times New Roman"/>
      </rPr>
      <t xml:space="preserve"> «Обеспечение комплексной безопасности пребывания детей в МОУ ДО ДООЛ»</t>
    </r>
  </si>
  <si>
    <t>Показатель 1 «Доля МОУ ДО ДООЛ, отвечающих требованиям безопасности»</t>
  </si>
  <si>
    <t>Мероприятие 3.01 «Ремонт и установка ограждений в МОУ ДО ДООЛ»</t>
  </si>
  <si>
    <t>Показатель 1 «Количество учреждений, имеющих качественное периметральное ограждение территории»</t>
  </si>
  <si>
    <t>Мероприятие 3.02 «Заключение договоров с ЧОП на охрану МОУ ДО ДООЛ»</t>
  </si>
  <si>
    <t>Показатель 1 «Доля учреждений, имеющих специализированную охрану»</t>
  </si>
  <si>
    <t>Мероприятие 3.03 «Противопожарные мероприятия»</t>
  </si>
  <si>
    <t>Показатель 1 «Количество учреждений, в которых заменены приборы по передаче извещения о пожаре в подразделения пожарной охраны»</t>
  </si>
  <si>
    <t>Показатель 2 «Количество  муниципальных организаций, в которых проведены другие противопожарные мероприятия»</t>
  </si>
  <si>
    <t>Мероприятие 3.04 «Установка видеонаблюдения в муниципальных организациях, осуществляющих отдых детей»</t>
  </si>
  <si>
    <t>Показатель 1 «Количество  муниципальных организаций, в которых установлено видеонаблюдение»</t>
  </si>
  <si>
    <r>
      <t>Задача 4</t>
    </r>
    <r>
      <rPr>
        <sz val="14"/>
        <color rgb="FF000000"/>
        <rFont val="Times New Roman"/>
      </rPr>
      <t xml:space="preserve"> «Совершенствование условий для отдыха и развития детей в МОУ ДО ДООЛ»</t>
    </r>
  </si>
  <si>
    <t>Показатель 1 «Количество МОУ ДО ДООЛ, реализующих программу развития учреждения»</t>
  </si>
  <si>
    <t>Административное мероприятие 4.01 «Создание досугово-развивающей среды»</t>
  </si>
  <si>
    <t>Показатель 1 «Доля учреждений, создавших досугово-развивающую среду»</t>
  </si>
  <si>
    <t>Административное мероприятие 4.02 «Создание спортивно-игровой  среды: приобретение спортивного оборудования, тренажёров, спортивных комплексов, площадок»</t>
  </si>
  <si>
    <t>Показатель 1 «Доля учреждений, создавших спортивно-игровую среду»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</si>
  <si>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</si>
  <si>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</si>
  <si>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обслуживания»</t>
  </si>
  <si>
    <t>Мероприятие 1.01 «Обеспечение деятельности МКУ «ЦРО г. Твери»</t>
  </si>
  <si>
    <t>Показатель 1 «Удовлетворенность подведомственных  учреждений качеством услуг»</t>
  </si>
  <si>
    <t>Показатель 2  «Степень выполнения муниципального задания»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</si>
  <si>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</si>
  <si>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</si>
  <si>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Мероприятие 1.03 «Проведение ремонтных работ в учреждении»</t>
  </si>
  <si>
    <t>Показатель 1 «Количество учреждений, осуществляющих ремонтные работы»</t>
  </si>
  <si>
    <r>
      <t>Задача 2</t>
    </r>
    <r>
      <rPr>
        <sz val="14"/>
        <color rgb="FF000000"/>
        <rFont val="Times New Roman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</si>
  <si>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МКУ «ЦБ УО 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</si>
  <si>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</si>
  <si>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</si>
  <si>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</si>
  <si>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</rPr>
      <t>«Организация выполнения мероприятий по содержанию зданий, территорий, материальной базы и процедур размещения заказа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</si>
  <si>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МКУ «СЕЗ УО г.Твери»</t>
  </si>
  <si>
    <t>Мероприятие 3.01 «Обеспечение деятельности МКУ  «СЕЗ УО г.Твери»</t>
  </si>
  <si>
    <t>Административное мероприятие 3.02 «Подготовка и проведение запланированных конкурсных процедур»</t>
  </si>
  <si>
    <t>Показатель 1  «Степень выполнения запланированных конкурсных процедур»</t>
  </si>
  <si>
    <t>Показатель 2  «Обеспечение условий подготовки и проведения ремонтных работ, организация конкурсных процедур для муниципальных образовательных учреждений»</t>
  </si>
  <si>
    <t>Мероприятие 3.03 «Повышение оплаты труда работникам  муниципальных учреждений в связи с увеличением минимального размера оплаты труда»</t>
  </si>
  <si>
    <t>».</t>
  </si>
  <si>
    <t>Ответственный исполнитель муниципальной программы: Управление образования Администрации города Твери</t>
  </si>
  <si>
    <t>АПС - автоматическая пожарная сигнализация
б/ф – без финансирования
д. - дом
ДОУ  – образовательные учреждения, реализующие основную общеобразовательную программу дошкольного образования
г. - город
ГИА - государственная итоговая аттестация
ЕГЭ – единый государственный экзамен
МКУ «СЕЗ УО г. Твери» – муниципальное казенное учреждение «Служба единого заказчика учреждений образования г.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– муниципальное казенное учреждение «Центр развития образования города Твери»
МБОУ ДОД ДТДМ -  муниципальное бюджетное образовательное учреждение  дополнительного образования детей «Дворец творчества детей и молодежи» г. Твери
МОУ  ДО ДООЛ - муниципальное образовательное учреждение дополнительного образования детский оздоровительно-образовательный лагерь
ОВЗ   – ограниченные возможности здоровья
ОУ     – образовательные учреждения
пер. - переулок
ПИР   – проектно-изыскательские работы    
ПСД  – проектно-сметная документация
ППЭ-пункт проведения единого государственного экзамена
СОШ - образовательные учреждения, реализующие  основную общеобразовательную программу начального общего, основного общего, среднего (полного) общего образования
ул. - улица
УО – Управление образования Администрации города Твери
ФГОС – федеральный государственный образовательный стандарт</t>
  </si>
  <si>
    <t xml:space="preserve">Характеристика муниципальной программы города Твери
«Развитие образования города Твери» на 2015-2020 годы
</t>
  </si>
  <si>
    <t>Начальник управления
образования Администрации города Твери</t>
  </si>
  <si>
    <t>Н.В. Жуковская</t>
  </si>
  <si>
    <t>Приложение 4 
 к постановлению Администрации города Твери  
от «08» сентября 2020  № 1014
«Приложение 1 к муниципальной программе города Твери
«Развитие образования города Твери» на 2015 - 2020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</si>
</sst>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_р_._-;\-* #,##0.00_р_._-;_-* \-??_р_._-;_-@_-"/>
    <numFmt numFmtId="166" formatCode="#,##0.00_ ;\-#,##0.00\ "/>
    <numFmt numFmtId="167" formatCode="_-* #,##0_р_._-;\-* #,##0_р_._-;_-* \-??_р_._-;_-@_-"/>
  </numFmts>
  <fonts count="20" x14ac:knownFonts="1">
    <font>
      <sz val="11"/>
      <color rgb="FF000000"/>
      <name val="Calibri"/>
    </font>
    <font>
      <sz val="14"/>
      <color rgb="FF000000"/>
      <name val="Calibri"/>
    </font>
    <font>
      <sz val="18"/>
      <color rgb="FF000000"/>
      <name val="Calibri"/>
    </font>
    <font>
      <sz val="16"/>
      <color rgb="FF000000"/>
      <name val="Calibri"/>
    </font>
    <font>
      <sz val="14"/>
      <color rgb="FF000000"/>
      <name val="Times New Roman"/>
    </font>
    <font>
      <sz val="13.5"/>
      <color rgb="FF000000"/>
      <name val="Times New Roman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8"/>
      <color rgb="FF000000"/>
      <name val="Times New Roman"/>
    </font>
    <font>
      <b/>
      <sz val="18"/>
      <color rgb="FF000000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20"/>
      <color rgb="FF000000"/>
      <name val="Calibri"/>
    </font>
    <font>
      <b/>
      <sz val="18"/>
      <color rgb="FF000000"/>
      <name val="Times New Roman"/>
    </font>
    <font>
      <sz val="22"/>
      <color rgb="FF000000"/>
      <name val="Calibri"/>
    </font>
    <font>
      <sz val="16"/>
      <color rgb="FF000000"/>
      <name val="Times New Roman"/>
    </font>
    <font>
      <i/>
      <sz val="14"/>
      <color rgb="FF000000"/>
      <name val="Times New Roman"/>
    </font>
    <font>
      <sz val="18"/>
      <color rgb="FFFFFF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4" fontId="2" fillId="0" borderId="0" xfId="0" applyNumberFormat="1" applyFont="1"/>
    <xf numFmtId="4" fontId="3" fillId="0" borderId="0" xfId="0" applyNumberFormat="1" applyFont="1"/>
    <xf numFmtId="0" fontId="6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justify" wrapText="1"/>
    </xf>
    <xf numFmtId="0" fontId="6" fillId="0" borderId="4" xfId="0" applyNumberFormat="1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justify" wrapText="1"/>
    </xf>
    <xf numFmtId="0" fontId="8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7" fillId="2" borderId="4" xfId="0" applyNumberFormat="1" applyFont="1" applyFill="1" applyBorder="1" applyAlignment="1">
      <alignment horizontal="center" wrapText="1"/>
    </xf>
    <xf numFmtId="0" fontId="7" fillId="0" borderId="4" xfId="0" applyNumberFormat="1" applyFont="1" applyBorder="1" applyAlignment="1">
      <alignment horizontal="center" wrapText="1"/>
    </xf>
    <xf numFmtId="4" fontId="1" fillId="0" borderId="0" xfId="0" applyNumberFormat="1" applyFont="1"/>
    <xf numFmtId="0" fontId="6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1" fontId="4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wrapText="1"/>
    </xf>
    <xf numFmtId="4" fontId="3" fillId="2" borderId="0" xfId="0" applyNumberFormat="1" applyFont="1" applyFill="1" applyAlignment="1">
      <alignment wrapText="1"/>
    </xf>
    <xf numFmtId="2" fontId="4" fillId="2" borderId="4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0" fontId="7" fillId="2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4" fontId="10" fillId="0" borderId="0" xfId="0" applyNumberFormat="1" applyFont="1"/>
    <xf numFmtId="4" fontId="2" fillId="2" borderId="0" xfId="0" applyNumberFormat="1" applyFont="1" applyFill="1"/>
    <xf numFmtId="4" fontId="9" fillId="2" borderId="1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/>
    <xf numFmtId="4" fontId="2" fillId="0" borderId="13" xfId="0" applyNumberFormat="1" applyFont="1" applyBorder="1"/>
    <xf numFmtId="1" fontId="4" fillId="2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2" fontId="1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4" fillId="2" borderId="4" xfId="0" applyNumberFormat="1" applyFont="1" applyFill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wrapText="1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wrapText="1"/>
    </xf>
    <xf numFmtId="4" fontId="2" fillId="2" borderId="13" xfId="0" applyNumberFormat="1" applyFont="1" applyFill="1" applyBorder="1" applyAlignment="1">
      <alignment wrapText="1"/>
    </xf>
    <xf numFmtId="4" fontId="14" fillId="2" borderId="13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Alignment="1">
      <alignment wrapText="1"/>
    </xf>
    <xf numFmtId="0" fontId="0" fillId="2" borderId="0" xfId="0" applyNumberFormat="1" applyFont="1" applyFill="1"/>
    <xf numFmtId="0" fontId="15" fillId="2" borderId="0" xfId="0" applyNumberFormat="1" applyFont="1" applyFill="1"/>
    <xf numFmtId="4" fontId="9" fillId="2" borderId="0" xfId="0" applyNumberFormat="1" applyFont="1" applyFill="1"/>
    <xf numFmtId="4" fontId="0" fillId="0" borderId="0" xfId="0" applyNumberFormat="1" applyFont="1"/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4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 wrapText="1"/>
    </xf>
    <xf numFmtId="0" fontId="15" fillId="0" borderId="0" xfId="0" applyNumberFormat="1" applyFont="1"/>
    <xf numFmtId="4" fontId="15" fillId="2" borderId="0" xfId="0" applyNumberFormat="1" applyFont="1" applyFill="1"/>
    <xf numFmtId="0" fontId="6" fillId="3" borderId="4" xfId="0" applyNumberFormat="1" applyFont="1" applyFill="1" applyBorder="1" applyAlignment="1">
      <alignment horizontal="center" vertical="top" wrapText="1"/>
    </xf>
    <xf numFmtId="0" fontId="4" fillId="3" borderId="4" xfId="0" applyNumberFormat="1" applyFont="1" applyFill="1" applyBorder="1" applyAlignment="1">
      <alignment horizontal="left" vertical="top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vertical="top" wrapText="1"/>
    </xf>
    <xf numFmtId="165" fontId="0" fillId="0" borderId="0" xfId="0" applyNumberFormat="1" applyFont="1"/>
    <xf numFmtId="2" fontId="0" fillId="0" borderId="0" xfId="0" applyNumberFormat="1" applyFont="1"/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0" fillId="0" borderId="1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9" fillId="0" borderId="15" xfId="0" applyNumberFormat="1" applyFont="1" applyBorder="1" applyAlignment="1">
      <alignment horizontal="left" vertical="top"/>
    </xf>
    <xf numFmtId="0" fontId="19" fillId="0" borderId="0" xfId="0" applyNumberFormat="1" applyFont="1" applyAlignment="1">
      <alignment horizontal="left" vertical="top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4" fillId="0" borderId="12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center" wrapText="1"/>
    </xf>
    <xf numFmtId="0" fontId="4" fillId="0" borderId="1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left" vertical="top" wrapText="1"/>
    </xf>
    <xf numFmtId="0" fontId="4" fillId="3" borderId="12" xfId="0" applyNumberFormat="1" applyFont="1" applyFill="1" applyBorder="1" applyAlignment="1">
      <alignment horizontal="left" vertical="top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0" fontId="7" fillId="0" borderId="12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14" xfId="0" applyNumberFormat="1" applyFont="1" applyFill="1" applyBorder="1" applyAlignment="1">
      <alignment horizontal="left" vertical="top" wrapText="1"/>
    </xf>
    <xf numFmtId="0" fontId="4" fillId="2" borderId="12" xfId="0" applyNumberFormat="1" applyFont="1" applyFill="1" applyBorder="1" applyAlignment="1">
      <alignment horizontal="left" vertical="top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left" vertical="top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left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wrapText="1"/>
    </xf>
    <xf numFmtId="0" fontId="6" fillId="0" borderId="7" xfId="0" applyNumberFormat="1" applyFont="1" applyBorder="1" applyAlignment="1">
      <alignment horizontal="center" wrapText="1"/>
    </xf>
    <xf numFmtId="0" fontId="6" fillId="0" borderId="8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7"/>
  <sheetViews>
    <sheetView tabSelected="1" view="pageBreakPreview" zoomScale="50" zoomScaleNormal="70" zoomScaleSheetLayoutView="50" zoomScalePageLayoutView="30" workbookViewId="0">
      <selection activeCell="B1" sqref="B1:AB1"/>
    </sheetView>
  </sheetViews>
  <sheetFormatPr defaultColWidth="8.85546875" defaultRowHeight="23.25" x14ac:dyDescent="0.35"/>
  <cols>
    <col min="1" max="1" width="4" customWidth="1"/>
    <col min="2" max="18" width="4.42578125" customWidth="1"/>
    <col min="19" max="19" width="53.7109375" style="1" customWidth="1"/>
    <col min="20" max="20" width="16" customWidth="1"/>
    <col min="21" max="21" width="19" customWidth="1"/>
    <col min="22" max="22" width="19.140625" customWidth="1"/>
    <col min="23" max="23" width="20.5703125" customWidth="1"/>
    <col min="24" max="24" width="18.7109375" customWidth="1"/>
    <col min="25" max="25" width="19.140625" customWidth="1"/>
    <col min="26" max="26" width="21" customWidth="1"/>
    <col min="27" max="27" width="22.28515625" customWidth="1"/>
    <col min="28" max="28" width="11.140625" customWidth="1"/>
    <col min="29" max="29" width="26.5703125" style="2" customWidth="1"/>
    <col min="30" max="30" width="22.140625" style="3" customWidth="1"/>
    <col min="33" max="33" width="21.5703125" bestFit="1" customWidth="1"/>
    <col min="34" max="34" width="19.85546875" customWidth="1"/>
  </cols>
  <sheetData>
    <row r="1" spans="2:34" ht="114.75" customHeight="1" x14ac:dyDescent="0.35">
      <c r="B1" s="134" t="s">
        <v>404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2:34" ht="60" customHeight="1" x14ac:dyDescent="0.35">
      <c r="B2" s="95" t="s">
        <v>401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2:34" ht="24" customHeight="1" x14ac:dyDescent="0.35">
      <c r="B3" s="135" t="s">
        <v>399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2:34" ht="395.25" customHeight="1" x14ac:dyDescent="0.35">
      <c r="B4" s="136" t="s">
        <v>400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8"/>
    </row>
    <row r="5" spans="2:34" ht="18" customHeight="1" x14ac:dyDescent="0.35">
      <c r="B5" s="103" t="s">
        <v>0</v>
      </c>
      <c r="C5" s="139"/>
      <c r="D5" s="140"/>
      <c r="E5" s="103" t="s">
        <v>1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  <c r="S5" s="5" t="s">
        <v>2</v>
      </c>
      <c r="T5" s="103" t="s">
        <v>3</v>
      </c>
      <c r="U5" s="146" t="s">
        <v>4</v>
      </c>
      <c r="V5" s="147"/>
      <c r="W5" s="147"/>
      <c r="X5" s="147"/>
      <c r="Y5" s="147"/>
      <c r="Z5" s="148"/>
      <c r="AA5" s="146" t="s">
        <v>5</v>
      </c>
      <c r="AB5" s="148"/>
    </row>
    <row r="6" spans="2:34" ht="63" customHeight="1" x14ac:dyDescent="0.35">
      <c r="B6" s="141"/>
      <c r="C6" s="142"/>
      <c r="D6" s="143"/>
      <c r="E6" s="103" t="s">
        <v>6</v>
      </c>
      <c r="F6" s="145"/>
      <c r="G6" s="103" t="s">
        <v>7</v>
      </c>
      <c r="H6" s="145"/>
      <c r="I6" s="103" t="s">
        <v>8</v>
      </c>
      <c r="J6" s="144"/>
      <c r="K6" s="144"/>
      <c r="L6" s="144"/>
      <c r="M6" s="144"/>
      <c r="N6" s="144"/>
      <c r="O6" s="144"/>
      <c r="P6" s="144"/>
      <c r="Q6" s="144"/>
      <c r="R6" s="145"/>
      <c r="S6" s="5"/>
      <c r="T6" s="104"/>
      <c r="U6" s="4">
        <v>2015</v>
      </c>
      <c r="V6" s="4">
        <v>2016</v>
      </c>
      <c r="W6" s="4">
        <v>2017</v>
      </c>
      <c r="X6" s="4">
        <v>2018</v>
      </c>
      <c r="Y6" s="4">
        <v>2019</v>
      </c>
      <c r="Z6" s="4">
        <v>2020</v>
      </c>
      <c r="AA6" s="4" t="s">
        <v>9</v>
      </c>
      <c r="AB6" s="6" t="s">
        <v>10</v>
      </c>
    </row>
    <row r="7" spans="2:34" x14ac:dyDescent="0.35"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</row>
    <row r="8" spans="2:34" ht="27" customHeight="1" x14ac:dyDescent="0.35">
      <c r="B8" s="6">
        <v>0</v>
      </c>
      <c r="C8" s="6">
        <v>1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7" t="s">
        <v>11</v>
      </c>
      <c r="T8" s="8" t="s">
        <v>12</v>
      </c>
      <c r="U8" s="9">
        <f t="shared" ref="U8:AA8" si="0">U18+U164+U345+U401+U460</f>
        <v>3801984.6900000004</v>
      </c>
      <c r="V8" s="9">
        <f t="shared" si="0"/>
        <v>3485184.5999999996</v>
      </c>
      <c r="W8" s="9">
        <f t="shared" si="0"/>
        <v>4279196.2</v>
      </c>
      <c r="X8" s="9">
        <f t="shared" si="0"/>
        <v>5174196.3</v>
      </c>
      <c r="Y8" s="10">
        <f t="shared" si="0"/>
        <v>5884820.4000000004</v>
      </c>
      <c r="Z8" s="10">
        <f t="shared" si="0"/>
        <v>5583627.5999999996</v>
      </c>
      <c r="AA8" s="10">
        <f t="shared" si="0"/>
        <v>28209009.789999999</v>
      </c>
      <c r="AB8" s="11">
        <v>2020</v>
      </c>
      <c r="AG8" s="3"/>
      <c r="AH8" s="12"/>
    </row>
    <row r="9" spans="2:34" ht="122.25" customHeight="1" x14ac:dyDescent="0.3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 t="s">
        <v>13</v>
      </c>
      <c r="T9" s="4"/>
      <c r="U9" s="15"/>
      <c r="V9" s="15"/>
      <c r="W9" s="15"/>
      <c r="X9" s="15"/>
      <c r="Y9" s="15" t="s">
        <v>14</v>
      </c>
      <c r="Z9" s="15"/>
      <c r="AA9" s="15"/>
      <c r="AB9" s="15"/>
      <c r="AG9" s="3"/>
      <c r="AH9" s="12"/>
    </row>
    <row r="10" spans="2:34" ht="121.5" customHeight="1" x14ac:dyDescent="0.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 t="s">
        <v>15</v>
      </c>
      <c r="T10" s="4" t="s">
        <v>16</v>
      </c>
      <c r="U10" s="16">
        <v>83</v>
      </c>
      <c r="V10" s="15">
        <v>81.2</v>
      </c>
      <c r="W10" s="15">
        <v>81.3</v>
      </c>
      <c r="X10" s="15">
        <v>82.2</v>
      </c>
      <c r="Y10" s="15">
        <v>82.3</v>
      </c>
      <c r="Z10" s="17">
        <v>76.099999999999994</v>
      </c>
      <c r="AA10" s="17">
        <v>76.099999999999994</v>
      </c>
      <c r="AB10" s="15">
        <v>2020</v>
      </c>
      <c r="AG10" s="3"/>
      <c r="AH10" s="12"/>
    </row>
    <row r="11" spans="2:34" ht="131.25" x14ac:dyDescent="0.3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 t="s">
        <v>17</v>
      </c>
      <c r="T11" s="4" t="s">
        <v>16</v>
      </c>
      <c r="U11" s="15">
        <v>5.6</v>
      </c>
      <c r="V11" s="15">
        <v>2.6</v>
      </c>
      <c r="W11" s="15">
        <v>2.5</v>
      </c>
      <c r="X11" s="15">
        <v>2.4</v>
      </c>
      <c r="Y11" s="15">
        <v>2.2999999999999998</v>
      </c>
      <c r="Z11" s="18">
        <v>0.56000000000000005</v>
      </c>
      <c r="AA11" s="18">
        <v>0.56000000000000005</v>
      </c>
      <c r="AB11" s="18">
        <v>2020</v>
      </c>
      <c r="AC11" s="19"/>
      <c r="AG11" s="3"/>
      <c r="AH11" s="12"/>
    </row>
    <row r="12" spans="2:34" ht="120.75" customHeight="1" x14ac:dyDescent="0.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 t="s">
        <v>18</v>
      </c>
      <c r="T12" s="4" t="s">
        <v>16</v>
      </c>
      <c r="U12" s="15">
        <v>1.9</v>
      </c>
      <c r="V12" s="16">
        <v>0</v>
      </c>
      <c r="W12" s="16">
        <v>0</v>
      </c>
      <c r="X12" s="16">
        <v>0</v>
      </c>
      <c r="Y12" s="16">
        <v>0</v>
      </c>
      <c r="Z12" s="20">
        <v>0</v>
      </c>
      <c r="AA12" s="20">
        <v>0</v>
      </c>
      <c r="AB12" s="18">
        <v>2015</v>
      </c>
      <c r="AG12" s="3"/>
      <c r="AH12" s="12"/>
    </row>
    <row r="13" spans="2:34" ht="120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4" t="s">
        <v>19</v>
      </c>
      <c r="T13" s="4" t="s">
        <v>16</v>
      </c>
      <c r="U13" s="15">
        <v>49.5</v>
      </c>
      <c r="V13" s="16">
        <v>100</v>
      </c>
      <c r="W13" s="16">
        <v>100</v>
      </c>
      <c r="X13" s="16">
        <v>100</v>
      </c>
      <c r="Y13" s="16">
        <v>100</v>
      </c>
      <c r="Z13" s="16">
        <v>100</v>
      </c>
      <c r="AA13" s="16">
        <v>100</v>
      </c>
      <c r="AB13" s="15">
        <v>2020</v>
      </c>
      <c r="AG13" s="3"/>
      <c r="AH13" s="12"/>
    </row>
    <row r="14" spans="2:34" ht="79.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 t="s">
        <v>20</v>
      </c>
      <c r="T14" s="4" t="s">
        <v>16</v>
      </c>
      <c r="U14" s="15">
        <v>78.3</v>
      </c>
      <c r="V14" s="16">
        <v>93</v>
      </c>
      <c r="W14" s="16">
        <v>93</v>
      </c>
      <c r="X14" s="16">
        <v>93</v>
      </c>
      <c r="Y14" s="16">
        <v>93</v>
      </c>
      <c r="Z14" s="16">
        <v>93</v>
      </c>
      <c r="AA14" s="16">
        <v>93</v>
      </c>
      <c r="AB14" s="15">
        <v>2020</v>
      </c>
      <c r="AG14" s="3"/>
      <c r="AH14" s="12"/>
    </row>
    <row r="15" spans="2:34" ht="117" customHeight="1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 t="s">
        <v>21</v>
      </c>
      <c r="T15" s="4" t="s">
        <v>16</v>
      </c>
      <c r="U15" s="15">
        <v>20.2</v>
      </c>
      <c r="V15" s="15">
        <v>19.899999999999999</v>
      </c>
      <c r="W15" s="15">
        <v>20.7</v>
      </c>
      <c r="X15" s="15">
        <v>20.7</v>
      </c>
      <c r="Y15" s="15">
        <v>20.7</v>
      </c>
      <c r="Z15" s="15">
        <v>20.7</v>
      </c>
      <c r="AA15" s="15">
        <v>20.7</v>
      </c>
      <c r="AB15" s="15">
        <v>2020</v>
      </c>
      <c r="AG15" s="3"/>
      <c r="AH15" s="12"/>
    </row>
    <row r="16" spans="2:34" ht="118.5" customHeight="1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4" t="s">
        <v>22</v>
      </c>
      <c r="T16" s="4" t="s">
        <v>16</v>
      </c>
      <c r="U16" s="15">
        <v>40.799999999999997</v>
      </c>
      <c r="V16" s="16">
        <v>41</v>
      </c>
      <c r="W16" s="15">
        <v>76.599999999999994</v>
      </c>
      <c r="X16" s="15">
        <v>76.599999999999994</v>
      </c>
      <c r="Y16" s="15">
        <v>76.599999999999994</v>
      </c>
      <c r="Z16" s="15">
        <v>76.599999999999994</v>
      </c>
      <c r="AA16" s="15">
        <v>76.599999999999994</v>
      </c>
      <c r="AB16" s="15">
        <v>2020</v>
      </c>
      <c r="AG16" s="3"/>
      <c r="AH16" s="12"/>
    </row>
    <row r="17" spans="2:34" ht="171.75" customHeight="1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 t="s">
        <v>23</v>
      </c>
      <c r="T17" s="4" t="s">
        <v>16</v>
      </c>
      <c r="U17" s="15">
        <v>95.5</v>
      </c>
      <c r="V17" s="16">
        <v>97</v>
      </c>
      <c r="W17" s="15">
        <v>97.5</v>
      </c>
      <c r="X17" s="15">
        <v>97.4</v>
      </c>
      <c r="Y17" s="15">
        <v>97.3</v>
      </c>
      <c r="Z17" s="15">
        <v>97.2</v>
      </c>
      <c r="AA17" s="15">
        <v>97.2</v>
      </c>
      <c r="AB17" s="15">
        <v>2020</v>
      </c>
      <c r="AG17" s="3"/>
      <c r="AH17" s="12"/>
    </row>
    <row r="18" spans="2:34" ht="39" customHeight="1" x14ac:dyDescent="0.35">
      <c r="B18" s="13">
        <v>0</v>
      </c>
      <c r="C18" s="13">
        <v>1</v>
      </c>
      <c r="D18" s="13">
        <v>1</v>
      </c>
      <c r="E18" s="13">
        <v>0</v>
      </c>
      <c r="F18" s="13">
        <v>7</v>
      </c>
      <c r="G18" s="13">
        <v>0</v>
      </c>
      <c r="H18" s="13">
        <v>0</v>
      </c>
      <c r="I18" s="13">
        <v>0</v>
      </c>
      <c r="J18" s="13">
        <v>1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21" t="s">
        <v>24</v>
      </c>
      <c r="T18" s="22" t="s">
        <v>12</v>
      </c>
      <c r="U18" s="23">
        <f t="shared" ref="U18:AA18" si="1">U19+U35+U55+U63+U69+U84+U97+U109+U110+U148+U155</f>
        <v>1677713.4899999998</v>
      </c>
      <c r="V18" s="23">
        <f t="shared" si="1"/>
        <v>1470150.4</v>
      </c>
      <c r="W18" s="23">
        <f t="shared" si="1"/>
        <v>1523095.9</v>
      </c>
      <c r="X18" s="23">
        <f t="shared" si="1"/>
        <v>1693577</v>
      </c>
      <c r="Y18" s="23">
        <f t="shared" si="1"/>
        <v>1933514.6999999997</v>
      </c>
      <c r="Z18" s="24">
        <f t="shared" si="1"/>
        <v>1965132.7</v>
      </c>
      <c r="AA18" s="24">
        <f t="shared" si="1"/>
        <v>10263184.189999998</v>
      </c>
      <c r="AB18" s="25">
        <v>2020</v>
      </c>
      <c r="AG18" s="3"/>
      <c r="AH18" s="12"/>
    </row>
    <row r="19" spans="2:34" ht="117" customHeight="1" x14ac:dyDescent="0.35">
      <c r="B19" s="13">
        <v>0</v>
      </c>
      <c r="C19" s="13">
        <v>1</v>
      </c>
      <c r="D19" s="13">
        <v>1</v>
      </c>
      <c r="E19" s="13">
        <v>0</v>
      </c>
      <c r="F19" s="13">
        <v>7</v>
      </c>
      <c r="G19" s="13">
        <v>0</v>
      </c>
      <c r="H19" s="13">
        <v>0</v>
      </c>
      <c r="I19" s="13">
        <v>0</v>
      </c>
      <c r="J19" s="13">
        <v>1</v>
      </c>
      <c r="K19" s="13">
        <v>1</v>
      </c>
      <c r="L19" s="13">
        <v>0</v>
      </c>
      <c r="M19" s="13">
        <v>1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21" t="s">
        <v>25</v>
      </c>
      <c r="T19" s="22" t="s">
        <v>12</v>
      </c>
      <c r="U19" s="23">
        <f t="shared" ref="U19:AA19" si="2">U21+U26+U28+U31</f>
        <v>536195.4</v>
      </c>
      <c r="V19" s="23">
        <f t="shared" si="2"/>
        <v>552852.9</v>
      </c>
      <c r="W19" s="23">
        <f t="shared" si="2"/>
        <v>591238.5</v>
      </c>
      <c r="X19" s="23">
        <f t="shared" si="2"/>
        <v>659825.4</v>
      </c>
      <c r="Y19" s="23">
        <f t="shared" si="2"/>
        <v>641133.29999999993</v>
      </c>
      <c r="Z19" s="24">
        <f t="shared" si="2"/>
        <v>522452.5</v>
      </c>
      <c r="AA19" s="24">
        <f t="shared" si="2"/>
        <v>3503697.9999999995</v>
      </c>
      <c r="AB19" s="25" t="s">
        <v>26</v>
      </c>
      <c r="AG19" s="3"/>
      <c r="AH19" s="12"/>
    </row>
    <row r="20" spans="2:34" ht="57" customHeight="1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 t="s">
        <v>27</v>
      </c>
      <c r="T20" s="4" t="s">
        <v>28</v>
      </c>
      <c r="U20" s="26">
        <v>20688</v>
      </c>
      <c r="V20" s="26">
        <v>21888</v>
      </c>
      <c r="W20" s="26">
        <v>22387</v>
      </c>
      <c r="X20" s="26">
        <v>22353</v>
      </c>
      <c r="Y20" s="26">
        <v>22575</v>
      </c>
      <c r="Z20" s="27">
        <v>22655</v>
      </c>
      <c r="AA20" s="27">
        <v>22655</v>
      </c>
      <c r="AB20" s="15">
        <v>2020</v>
      </c>
      <c r="AG20" s="3"/>
      <c r="AH20" s="12"/>
    </row>
    <row r="21" spans="2:34" ht="42.75" customHeight="1" x14ac:dyDescent="0.35">
      <c r="B21" s="13">
        <v>0</v>
      </c>
      <c r="C21" s="13">
        <v>1</v>
      </c>
      <c r="D21" s="13">
        <v>1</v>
      </c>
      <c r="E21" s="13">
        <v>0</v>
      </c>
      <c r="F21" s="13">
        <v>7</v>
      </c>
      <c r="G21" s="13">
        <v>0</v>
      </c>
      <c r="H21" s="13">
        <v>0</v>
      </c>
      <c r="I21" s="13">
        <v>0</v>
      </c>
      <c r="J21" s="13">
        <v>1</v>
      </c>
      <c r="K21" s="13">
        <v>1</v>
      </c>
      <c r="L21" s="13">
        <v>0</v>
      </c>
      <c r="M21" s="13">
        <v>1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01" t="s">
        <v>29</v>
      </c>
      <c r="T21" s="103" t="s">
        <v>30</v>
      </c>
      <c r="U21" s="29">
        <f t="shared" ref="U21:AA21" si="3">U22+U23+U24</f>
        <v>501460.5</v>
      </c>
      <c r="V21" s="29">
        <f t="shared" si="3"/>
        <v>552852.9</v>
      </c>
      <c r="W21" s="29">
        <f t="shared" si="3"/>
        <v>591238.5</v>
      </c>
      <c r="X21" s="29">
        <f t="shared" si="3"/>
        <v>590175.5</v>
      </c>
      <c r="Y21" s="29">
        <f t="shared" si="3"/>
        <v>537948.6</v>
      </c>
      <c r="Z21" s="30">
        <f t="shared" si="3"/>
        <v>522452.5</v>
      </c>
      <c r="AA21" s="30">
        <f t="shared" si="3"/>
        <v>3296128.5</v>
      </c>
      <c r="AB21" s="15" t="s">
        <v>26</v>
      </c>
      <c r="AG21" s="3"/>
      <c r="AH21" s="12"/>
    </row>
    <row r="22" spans="2:34" ht="40.5" customHeight="1" x14ac:dyDescent="0.35">
      <c r="B22" s="13">
        <v>0</v>
      </c>
      <c r="C22" s="13">
        <v>1</v>
      </c>
      <c r="D22" s="13">
        <v>1</v>
      </c>
      <c r="E22" s="13">
        <v>0</v>
      </c>
      <c r="F22" s="13">
        <v>7</v>
      </c>
      <c r="G22" s="13">
        <v>0</v>
      </c>
      <c r="H22" s="13">
        <v>1</v>
      </c>
      <c r="I22" s="13">
        <v>0</v>
      </c>
      <c r="J22" s="13">
        <v>1</v>
      </c>
      <c r="K22" s="13">
        <v>1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15"/>
      <c r="T22" s="116"/>
      <c r="U22" s="29">
        <v>501460.5</v>
      </c>
      <c r="V22" s="29">
        <v>552852.9</v>
      </c>
      <c r="W22" s="29">
        <v>591238.5</v>
      </c>
      <c r="X22" s="29">
        <v>590175.5</v>
      </c>
      <c r="Y22" s="29">
        <v>489012.5</v>
      </c>
      <c r="Z22" s="30">
        <v>468002.1</v>
      </c>
      <c r="AA22" s="30">
        <f>U22+V22+W22+X22+Y22+Z22</f>
        <v>3192742</v>
      </c>
      <c r="AB22" s="15">
        <v>2020</v>
      </c>
      <c r="AG22" s="3"/>
      <c r="AH22" s="12"/>
    </row>
    <row r="23" spans="2:34" ht="34.5" customHeight="1" x14ac:dyDescent="0.35">
      <c r="B23" s="13">
        <v>0</v>
      </c>
      <c r="C23" s="13">
        <v>1</v>
      </c>
      <c r="D23" s="13">
        <v>1</v>
      </c>
      <c r="E23" s="13">
        <v>0</v>
      </c>
      <c r="F23" s="13">
        <v>7</v>
      </c>
      <c r="G23" s="13">
        <v>0</v>
      </c>
      <c r="H23" s="13">
        <v>2</v>
      </c>
      <c r="I23" s="13">
        <v>0</v>
      </c>
      <c r="J23" s="13">
        <v>1</v>
      </c>
      <c r="K23" s="13">
        <v>1</v>
      </c>
      <c r="L23" s="13">
        <v>0</v>
      </c>
      <c r="M23" s="13">
        <v>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15"/>
      <c r="T23" s="116"/>
      <c r="U23" s="29">
        <v>0</v>
      </c>
      <c r="V23" s="29">
        <v>0</v>
      </c>
      <c r="W23" s="29">
        <v>0</v>
      </c>
      <c r="X23" s="29">
        <v>0</v>
      </c>
      <c r="Y23" s="29">
        <v>48936.1</v>
      </c>
      <c r="Z23" s="29">
        <v>54376.4</v>
      </c>
      <c r="AA23" s="29">
        <f>U23+V23+W23+X23+Y23+Z23</f>
        <v>103312.5</v>
      </c>
      <c r="AB23" s="15">
        <v>2020</v>
      </c>
      <c r="AG23" s="3"/>
      <c r="AH23" s="12"/>
    </row>
    <row r="24" spans="2:34" ht="23.25" customHeight="1" x14ac:dyDescent="0.35">
      <c r="B24" s="13">
        <v>0</v>
      </c>
      <c r="C24" s="13">
        <v>1</v>
      </c>
      <c r="D24" s="13">
        <v>1</v>
      </c>
      <c r="E24" s="13">
        <v>1</v>
      </c>
      <c r="F24" s="13">
        <v>0</v>
      </c>
      <c r="G24" s="13">
        <v>0</v>
      </c>
      <c r="H24" s="13">
        <v>4</v>
      </c>
      <c r="I24" s="13">
        <v>0</v>
      </c>
      <c r="J24" s="13">
        <v>1</v>
      </c>
      <c r="K24" s="13">
        <v>1</v>
      </c>
      <c r="L24" s="13">
        <v>0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02"/>
      <c r="T24" s="104"/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74</v>
      </c>
      <c r="AA24" s="29">
        <f>U24+V24+W24+X24+Y24+Z24</f>
        <v>74</v>
      </c>
      <c r="AB24" s="15">
        <v>2020</v>
      </c>
      <c r="AG24" s="3"/>
      <c r="AH24" s="12"/>
    </row>
    <row r="25" spans="2:34" ht="138" customHeight="1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 t="s">
        <v>31</v>
      </c>
      <c r="T25" s="4" t="s">
        <v>32</v>
      </c>
      <c r="U25" s="15">
        <v>100</v>
      </c>
      <c r="V25" s="15">
        <v>103</v>
      </c>
      <c r="W25" s="15">
        <v>103</v>
      </c>
      <c r="X25" s="15">
        <v>103</v>
      </c>
      <c r="Y25" s="15">
        <v>103</v>
      </c>
      <c r="Z25" s="15">
        <v>100</v>
      </c>
      <c r="AA25" s="15">
        <v>100</v>
      </c>
      <c r="AB25" s="15">
        <v>2020</v>
      </c>
      <c r="AC25" s="31"/>
      <c r="AG25" s="3"/>
      <c r="AH25" s="12"/>
    </row>
    <row r="26" spans="2:34" ht="95.25" customHeight="1" x14ac:dyDescent="0.35">
      <c r="B26" s="13">
        <v>0</v>
      </c>
      <c r="C26" s="13">
        <v>1</v>
      </c>
      <c r="D26" s="13">
        <v>1</v>
      </c>
      <c r="E26" s="13">
        <v>0</v>
      </c>
      <c r="F26" s="13">
        <v>7</v>
      </c>
      <c r="G26" s="13">
        <v>0</v>
      </c>
      <c r="H26" s="13">
        <v>1</v>
      </c>
      <c r="I26" s="13">
        <v>0</v>
      </c>
      <c r="J26" s="13">
        <v>1</v>
      </c>
      <c r="K26" s="13">
        <v>1</v>
      </c>
      <c r="L26" s="13">
        <v>0</v>
      </c>
      <c r="M26" s="13">
        <v>1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4" t="s">
        <v>33</v>
      </c>
      <c r="T26" s="4" t="s">
        <v>30</v>
      </c>
      <c r="U26" s="29">
        <v>34734.9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f>U26+V26+W26+X26+Y26+Z26</f>
        <v>34734.9</v>
      </c>
      <c r="AB26" s="15">
        <v>2015</v>
      </c>
      <c r="AG26" s="3"/>
      <c r="AH26" s="12"/>
    </row>
    <row r="27" spans="2:34" ht="135.75" customHeight="1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 t="s">
        <v>34</v>
      </c>
      <c r="T27" s="4" t="s">
        <v>32</v>
      </c>
      <c r="U27" s="15">
        <v>7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7</v>
      </c>
      <c r="AB27" s="15">
        <v>2015</v>
      </c>
      <c r="AG27" s="3"/>
      <c r="AH27" s="12"/>
    </row>
    <row r="28" spans="2:34" ht="30.75" customHeight="1" x14ac:dyDescent="0.35">
      <c r="B28" s="13">
        <v>0</v>
      </c>
      <c r="C28" s="13">
        <v>1</v>
      </c>
      <c r="D28" s="13">
        <v>1</v>
      </c>
      <c r="E28" s="13">
        <v>0</v>
      </c>
      <c r="F28" s="13">
        <v>7</v>
      </c>
      <c r="G28" s="13">
        <v>0</v>
      </c>
      <c r="H28" s="13">
        <v>0</v>
      </c>
      <c r="I28" s="13">
        <v>0</v>
      </c>
      <c r="J28" s="13">
        <v>1</v>
      </c>
      <c r="K28" s="13">
        <v>1</v>
      </c>
      <c r="L28" s="13">
        <v>0</v>
      </c>
      <c r="M28" s="13">
        <v>1</v>
      </c>
      <c r="N28" s="13">
        <v>1</v>
      </c>
      <c r="O28" s="13">
        <v>0</v>
      </c>
      <c r="P28" s="13">
        <v>2</v>
      </c>
      <c r="Q28" s="13">
        <v>0</v>
      </c>
      <c r="R28" s="13">
        <v>0</v>
      </c>
      <c r="S28" s="101" t="s">
        <v>35</v>
      </c>
      <c r="T28" s="103" t="s">
        <v>30</v>
      </c>
      <c r="U28" s="29">
        <v>0</v>
      </c>
      <c r="V28" s="29">
        <v>0</v>
      </c>
      <c r="W28" s="29">
        <v>0</v>
      </c>
      <c r="X28" s="29">
        <v>63318.1</v>
      </c>
      <c r="Y28" s="29">
        <f>Y29+Y30</f>
        <v>82812.2</v>
      </c>
      <c r="Z28" s="29">
        <v>0</v>
      </c>
      <c r="AA28" s="29">
        <f t="shared" ref="AA28:AA33" si="4">U28+V28+W28+X28+Y28+Z28</f>
        <v>146130.29999999999</v>
      </c>
      <c r="AB28" s="15">
        <v>2019</v>
      </c>
      <c r="AC28" s="32"/>
      <c r="AG28" s="3"/>
      <c r="AH28" s="12"/>
    </row>
    <row r="29" spans="2:34" ht="26.25" customHeight="1" x14ac:dyDescent="0.35">
      <c r="B29" s="13">
        <v>0</v>
      </c>
      <c r="C29" s="13">
        <v>1</v>
      </c>
      <c r="D29" s="13">
        <v>1</v>
      </c>
      <c r="E29" s="13">
        <v>0</v>
      </c>
      <c r="F29" s="13">
        <v>7</v>
      </c>
      <c r="G29" s="13">
        <v>0</v>
      </c>
      <c r="H29" s="13">
        <v>1</v>
      </c>
      <c r="I29" s="13">
        <v>0</v>
      </c>
      <c r="J29" s="13">
        <v>1</v>
      </c>
      <c r="K29" s="13">
        <v>1</v>
      </c>
      <c r="L29" s="13">
        <v>0</v>
      </c>
      <c r="M29" s="13">
        <v>1</v>
      </c>
      <c r="N29" s="13">
        <v>1</v>
      </c>
      <c r="O29" s="13">
        <v>1</v>
      </c>
      <c r="P29" s="13">
        <v>2</v>
      </c>
      <c r="Q29" s="13">
        <v>0</v>
      </c>
      <c r="R29" s="13">
        <v>0</v>
      </c>
      <c r="S29" s="115"/>
      <c r="T29" s="116"/>
      <c r="U29" s="29">
        <v>0</v>
      </c>
      <c r="V29" s="29">
        <v>0</v>
      </c>
      <c r="W29" s="29">
        <v>0</v>
      </c>
      <c r="X29" s="29">
        <v>0</v>
      </c>
      <c r="Y29" s="29">
        <v>70836.800000000003</v>
      </c>
      <c r="Z29" s="29">
        <v>0</v>
      </c>
      <c r="AA29" s="29">
        <f t="shared" si="4"/>
        <v>70836.800000000003</v>
      </c>
      <c r="AB29" s="15">
        <v>2019</v>
      </c>
      <c r="AC29" s="33"/>
      <c r="AG29" s="3"/>
      <c r="AH29" s="12"/>
    </row>
    <row r="30" spans="2:34" ht="30" customHeight="1" x14ac:dyDescent="0.35">
      <c r="B30" s="13">
        <v>0</v>
      </c>
      <c r="C30" s="13">
        <v>1</v>
      </c>
      <c r="D30" s="13">
        <v>1</v>
      </c>
      <c r="E30" s="13">
        <v>0</v>
      </c>
      <c r="F30" s="13">
        <v>7</v>
      </c>
      <c r="G30" s="13">
        <v>0</v>
      </c>
      <c r="H30" s="13">
        <v>2</v>
      </c>
      <c r="I30" s="13">
        <v>0</v>
      </c>
      <c r="J30" s="13">
        <v>1</v>
      </c>
      <c r="K30" s="13">
        <v>1</v>
      </c>
      <c r="L30" s="13">
        <v>0</v>
      </c>
      <c r="M30" s="13">
        <v>1</v>
      </c>
      <c r="N30" s="13">
        <v>1</v>
      </c>
      <c r="O30" s="13">
        <v>1</v>
      </c>
      <c r="P30" s="13">
        <v>2</v>
      </c>
      <c r="Q30" s="13">
        <v>0</v>
      </c>
      <c r="R30" s="13">
        <v>0</v>
      </c>
      <c r="S30" s="115"/>
      <c r="T30" s="116"/>
      <c r="U30" s="29">
        <v>0</v>
      </c>
      <c r="V30" s="29">
        <v>0</v>
      </c>
      <c r="W30" s="29">
        <v>0</v>
      </c>
      <c r="X30" s="29">
        <v>0</v>
      </c>
      <c r="Y30" s="29">
        <v>11975.4</v>
      </c>
      <c r="Z30" s="29">
        <v>0</v>
      </c>
      <c r="AA30" s="29">
        <f t="shared" si="4"/>
        <v>11975.4</v>
      </c>
      <c r="AB30" s="15">
        <v>2019</v>
      </c>
      <c r="AC30" s="33"/>
      <c r="AG30" s="3"/>
      <c r="AH30" s="12"/>
    </row>
    <row r="31" spans="2:34" ht="28.5" customHeight="1" x14ac:dyDescent="0.35">
      <c r="B31" s="13">
        <v>0</v>
      </c>
      <c r="C31" s="13">
        <v>1</v>
      </c>
      <c r="D31" s="13">
        <v>1</v>
      </c>
      <c r="E31" s="13">
        <v>0</v>
      </c>
      <c r="F31" s="13">
        <v>7</v>
      </c>
      <c r="G31" s="13">
        <v>0</v>
      </c>
      <c r="H31" s="13">
        <v>0</v>
      </c>
      <c r="I31" s="13">
        <v>0</v>
      </c>
      <c r="J31" s="13">
        <v>1</v>
      </c>
      <c r="K31" s="13">
        <v>1</v>
      </c>
      <c r="L31" s="13">
        <v>0</v>
      </c>
      <c r="M31" s="13">
        <v>1</v>
      </c>
      <c r="N31" s="13" t="s">
        <v>36</v>
      </c>
      <c r="O31" s="13">
        <v>1</v>
      </c>
      <c r="P31" s="13">
        <v>2</v>
      </c>
      <c r="Q31" s="13">
        <v>0</v>
      </c>
      <c r="R31" s="13">
        <v>0</v>
      </c>
      <c r="S31" s="115"/>
      <c r="T31" s="116"/>
      <c r="U31" s="29">
        <v>0</v>
      </c>
      <c r="V31" s="29">
        <v>0</v>
      </c>
      <c r="W31" s="29">
        <v>0</v>
      </c>
      <c r="X31" s="29">
        <v>6331.8</v>
      </c>
      <c r="Y31" s="29">
        <f>Y32+Y33</f>
        <v>20372.5</v>
      </c>
      <c r="Z31" s="29">
        <v>0</v>
      </c>
      <c r="AA31" s="29">
        <f t="shared" si="4"/>
        <v>26704.3</v>
      </c>
      <c r="AB31" s="15">
        <v>2019</v>
      </c>
      <c r="AG31" s="3"/>
      <c r="AH31" s="12"/>
    </row>
    <row r="32" spans="2:34" ht="24" customHeight="1" x14ac:dyDescent="0.35">
      <c r="B32" s="13">
        <v>0</v>
      </c>
      <c r="C32" s="13">
        <v>1</v>
      </c>
      <c r="D32" s="13">
        <v>1</v>
      </c>
      <c r="E32" s="13">
        <v>0</v>
      </c>
      <c r="F32" s="13">
        <v>7</v>
      </c>
      <c r="G32" s="13">
        <v>0</v>
      </c>
      <c r="H32" s="13">
        <v>1</v>
      </c>
      <c r="I32" s="13">
        <v>0</v>
      </c>
      <c r="J32" s="13">
        <v>1</v>
      </c>
      <c r="K32" s="13">
        <v>1</v>
      </c>
      <c r="L32" s="13">
        <v>0</v>
      </c>
      <c r="M32" s="13">
        <v>1</v>
      </c>
      <c r="N32" s="13" t="s">
        <v>36</v>
      </c>
      <c r="O32" s="13">
        <v>1</v>
      </c>
      <c r="P32" s="13">
        <v>2</v>
      </c>
      <c r="Q32" s="13">
        <v>0</v>
      </c>
      <c r="R32" s="13">
        <v>0</v>
      </c>
      <c r="S32" s="115"/>
      <c r="T32" s="116"/>
      <c r="U32" s="29">
        <v>0</v>
      </c>
      <c r="V32" s="29">
        <v>0</v>
      </c>
      <c r="W32" s="29">
        <v>0</v>
      </c>
      <c r="X32" s="29">
        <v>0</v>
      </c>
      <c r="Y32" s="29">
        <v>17709.2</v>
      </c>
      <c r="Z32" s="29">
        <v>0</v>
      </c>
      <c r="AA32" s="29">
        <f t="shared" si="4"/>
        <v>17709.2</v>
      </c>
      <c r="AB32" s="15">
        <v>2019</v>
      </c>
      <c r="AG32" s="3"/>
      <c r="AH32" s="12"/>
    </row>
    <row r="33" spans="2:34" ht="24" customHeight="1" x14ac:dyDescent="0.35">
      <c r="B33" s="13">
        <v>0</v>
      </c>
      <c r="C33" s="13">
        <v>1</v>
      </c>
      <c r="D33" s="13">
        <v>1</v>
      </c>
      <c r="E33" s="13">
        <v>0</v>
      </c>
      <c r="F33" s="13">
        <v>7</v>
      </c>
      <c r="G33" s="13">
        <v>0</v>
      </c>
      <c r="H33" s="13">
        <v>2</v>
      </c>
      <c r="I33" s="13">
        <v>0</v>
      </c>
      <c r="J33" s="13">
        <v>1</v>
      </c>
      <c r="K33" s="13">
        <v>1</v>
      </c>
      <c r="L33" s="13">
        <v>0</v>
      </c>
      <c r="M33" s="13">
        <v>1</v>
      </c>
      <c r="N33" s="13" t="s">
        <v>36</v>
      </c>
      <c r="O33" s="13">
        <v>1</v>
      </c>
      <c r="P33" s="13">
        <v>2</v>
      </c>
      <c r="Q33" s="13">
        <v>0</v>
      </c>
      <c r="R33" s="13">
        <v>0</v>
      </c>
      <c r="S33" s="102"/>
      <c r="T33" s="104"/>
      <c r="U33" s="29">
        <v>0</v>
      </c>
      <c r="V33" s="29">
        <v>0</v>
      </c>
      <c r="W33" s="29">
        <v>0</v>
      </c>
      <c r="X33" s="29">
        <v>0</v>
      </c>
      <c r="Y33" s="29">
        <v>2663.3</v>
      </c>
      <c r="Z33" s="29">
        <v>0</v>
      </c>
      <c r="AA33" s="29">
        <f t="shared" si="4"/>
        <v>2663.3</v>
      </c>
      <c r="AB33" s="15">
        <v>2019</v>
      </c>
      <c r="AG33" s="3"/>
      <c r="AH33" s="12"/>
    </row>
    <row r="34" spans="2:34" ht="63" customHeight="1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 t="s">
        <v>37</v>
      </c>
      <c r="T34" s="4" t="s">
        <v>32</v>
      </c>
      <c r="U34" s="26">
        <v>0</v>
      </c>
      <c r="V34" s="26">
        <v>0</v>
      </c>
      <c r="W34" s="26">
        <v>0</v>
      </c>
      <c r="X34" s="26">
        <v>103</v>
      </c>
      <c r="Y34" s="15">
        <v>103</v>
      </c>
      <c r="Z34" s="15">
        <v>0</v>
      </c>
      <c r="AA34" s="15">
        <v>103</v>
      </c>
      <c r="AB34" s="15">
        <v>2019</v>
      </c>
      <c r="AG34" s="3"/>
      <c r="AH34" s="12"/>
    </row>
    <row r="35" spans="2:34" ht="80.25" customHeight="1" x14ac:dyDescent="0.35">
      <c r="B35" s="13">
        <v>0</v>
      </c>
      <c r="C35" s="13">
        <v>1</v>
      </c>
      <c r="D35" s="13">
        <v>1</v>
      </c>
      <c r="E35" s="13">
        <v>0</v>
      </c>
      <c r="F35" s="13">
        <v>7</v>
      </c>
      <c r="G35" s="13">
        <v>0</v>
      </c>
      <c r="H35" s="13">
        <v>0</v>
      </c>
      <c r="I35" s="13">
        <v>0</v>
      </c>
      <c r="J35" s="13">
        <v>1</v>
      </c>
      <c r="K35" s="13">
        <v>1</v>
      </c>
      <c r="L35" s="13">
        <v>0</v>
      </c>
      <c r="M35" s="13">
        <v>2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21" t="s">
        <v>38</v>
      </c>
      <c r="T35" s="22" t="s">
        <v>30</v>
      </c>
      <c r="U35" s="23">
        <f t="shared" ref="U35:AA35" si="5">U37+U45+U53</f>
        <v>100639.99</v>
      </c>
      <c r="V35" s="23">
        <f t="shared" si="5"/>
        <v>6639.8</v>
      </c>
      <c r="W35" s="23">
        <f t="shared" si="5"/>
        <v>441.09999999999997</v>
      </c>
      <c r="X35" s="23">
        <f t="shared" si="5"/>
        <v>0</v>
      </c>
      <c r="Y35" s="23">
        <f t="shared" si="5"/>
        <v>0</v>
      </c>
      <c r="Z35" s="23">
        <f t="shared" si="5"/>
        <v>0</v>
      </c>
      <c r="AA35" s="23">
        <f t="shared" si="5"/>
        <v>107720.89</v>
      </c>
      <c r="AB35" s="25">
        <v>2020</v>
      </c>
      <c r="AG35" s="3"/>
      <c r="AH35" s="12"/>
    </row>
    <row r="36" spans="2:34" ht="98.25" customHeight="1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 t="s">
        <v>39</v>
      </c>
      <c r="T36" s="4" t="s">
        <v>40</v>
      </c>
      <c r="U36" s="15">
        <v>635</v>
      </c>
      <c r="V36" s="15">
        <v>78</v>
      </c>
      <c r="W36" s="15">
        <v>43</v>
      </c>
      <c r="X36" s="15">
        <v>380</v>
      </c>
      <c r="Y36" s="15">
        <v>0</v>
      </c>
      <c r="Z36" s="26">
        <v>3</v>
      </c>
      <c r="AA36" s="26">
        <f>U36+V36+W36+X36+Y36+Z36</f>
        <v>1139</v>
      </c>
      <c r="AB36" s="15">
        <v>2020</v>
      </c>
      <c r="AC36" s="34"/>
      <c r="AG36" s="3"/>
      <c r="AH36" s="12"/>
    </row>
    <row r="37" spans="2:34" ht="98.25" customHeight="1" x14ac:dyDescent="0.35">
      <c r="B37" s="13">
        <v>0</v>
      </c>
      <c r="C37" s="13">
        <v>1</v>
      </c>
      <c r="D37" s="13">
        <v>1</v>
      </c>
      <c r="E37" s="13">
        <v>0</v>
      </c>
      <c r="F37" s="13">
        <v>7</v>
      </c>
      <c r="G37" s="13">
        <v>0</v>
      </c>
      <c r="H37" s="13">
        <v>0</v>
      </c>
      <c r="I37" s="13">
        <v>0</v>
      </c>
      <c r="J37" s="13">
        <v>1</v>
      </c>
      <c r="K37" s="13">
        <v>1</v>
      </c>
      <c r="L37" s="13">
        <v>0</v>
      </c>
      <c r="M37" s="13">
        <v>2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4" t="s">
        <v>41</v>
      </c>
      <c r="T37" s="4" t="s">
        <v>12</v>
      </c>
      <c r="U37" s="29">
        <v>2102</v>
      </c>
      <c r="V37" s="29">
        <v>0</v>
      </c>
      <c r="W37" s="29">
        <v>0.4</v>
      </c>
      <c r="X37" s="29">
        <v>0</v>
      </c>
      <c r="Y37" s="29">
        <v>0</v>
      </c>
      <c r="Z37" s="29">
        <v>0</v>
      </c>
      <c r="AA37" s="29">
        <f>U37+V37+W37+X37+Y37+Z37</f>
        <v>2102.4</v>
      </c>
      <c r="AB37" s="15">
        <v>2017</v>
      </c>
      <c r="AG37" s="3"/>
      <c r="AH37" s="12"/>
    </row>
    <row r="38" spans="2:34" ht="56.25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 t="s">
        <v>42</v>
      </c>
      <c r="T38" s="4" t="s">
        <v>32</v>
      </c>
      <c r="U38" s="15">
        <v>2</v>
      </c>
      <c r="V38" s="15">
        <v>0</v>
      </c>
      <c r="W38" s="15">
        <v>0</v>
      </c>
      <c r="X38" s="15">
        <v>0</v>
      </c>
      <c r="Y38" s="15">
        <v>0</v>
      </c>
      <c r="Z38" s="15">
        <v>2</v>
      </c>
      <c r="AA38" s="15">
        <f>SUM(U38:Z38)</f>
        <v>4</v>
      </c>
      <c r="AB38" s="15">
        <v>2020</v>
      </c>
      <c r="AG38" s="3"/>
      <c r="AH38" s="12"/>
    </row>
    <row r="39" spans="2:34" ht="75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 t="s">
        <v>43</v>
      </c>
      <c r="T39" s="4" t="s">
        <v>44</v>
      </c>
      <c r="U39" s="15">
        <v>1</v>
      </c>
      <c r="V39" s="15">
        <v>0</v>
      </c>
      <c r="W39" s="15">
        <v>0</v>
      </c>
      <c r="X39" s="15">
        <v>0</v>
      </c>
      <c r="Y39" s="15" t="s">
        <v>45</v>
      </c>
      <c r="Z39" s="15" t="s">
        <v>45</v>
      </c>
      <c r="AA39" s="15">
        <v>1</v>
      </c>
      <c r="AB39" s="15">
        <v>2015</v>
      </c>
      <c r="AG39" s="3"/>
      <c r="AH39" s="12"/>
    </row>
    <row r="40" spans="2:34" ht="38.25" customHeight="1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 t="s">
        <v>46</v>
      </c>
      <c r="T40" s="4" t="s">
        <v>32</v>
      </c>
      <c r="U40" s="15">
        <v>1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f>SUM(U40:Z40)</f>
        <v>1</v>
      </c>
      <c r="AB40" s="15">
        <v>2015</v>
      </c>
      <c r="AG40" s="3"/>
      <c r="AH40" s="12"/>
    </row>
    <row r="41" spans="2:34" ht="75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4" t="s">
        <v>47</v>
      </c>
      <c r="T41" s="4" t="s">
        <v>44</v>
      </c>
      <c r="U41" s="15">
        <v>1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1</v>
      </c>
      <c r="AB41" s="15">
        <v>2015</v>
      </c>
      <c r="AG41" s="3"/>
      <c r="AH41" s="12"/>
    </row>
    <row r="42" spans="2:34" ht="36.75" customHeight="1" x14ac:dyDescent="0.3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 t="s">
        <v>48</v>
      </c>
      <c r="T42" s="4" t="s">
        <v>32</v>
      </c>
      <c r="U42" s="15">
        <v>3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f>SUM(U42:Z42)</f>
        <v>3</v>
      </c>
      <c r="AB42" s="15">
        <v>2015</v>
      </c>
      <c r="AG42" s="3"/>
      <c r="AH42" s="12"/>
    </row>
    <row r="43" spans="2:34" ht="75" x14ac:dyDescent="0.3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 t="s">
        <v>49</v>
      </c>
      <c r="T43" s="4" t="s">
        <v>44</v>
      </c>
      <c r="U43" s="15">
        <v>1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1</v>
      </c>
      <c r="AB43" s="15">
        <v>2015</v>
      </c>
      <c r="AG43" s="3"/>
      <c r="AH43" s="12"/>
    </row>
    <row r="44" spans="2:34" ht="59.25" customHeight="1" x14ac:dyDescent="0.3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 t="s">
        <v>50</v>
      </c>
      <c r="T44" s="4" t="s">
        <v>32</v>
      </c>
      <c r="U44" s="15">
        <v>1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1</v>
      </c>
      <c r="AB44" s="15">
        <v>2015</v>
      </c>
      <c r="AG44" s="3"/>
      <c r="AH44" s="12"/>
    </row>
    <row r="45" spans="2:34" ht="24.75" customHeight="1" x14ac:dyDescent="0.35">
      <c r="B45" s="13">
        <v>0</v>
      </c>
      <c r="C45" s="13">
        <v>1</v>
      </c>
      <c r="D45" s="13">
        <v>1</v>
      </c>
      <c r="E45" s="13">
        <v>0</v>
      </c>
      <c r="F45" s="13">
        <v>7</v>
      </c>
      <c r="G45" s="13">
        <v>0</v>
      </c>
      <c r="H45" s="13">
        <v>1</v>
      </c>
      <c r="I45" s="13">
        <v>0</v>
      </c>
      <c r="J45" s="13">
        <v>1</v>
      </c>
      <c r="K45" s="13">
        <v>1</v>
      </c>
      <c r="L45" s="13">
        <v>0</v>
      </c>
      <c r="M45" s="13">
        <v>2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05" t="s">
        <v>51</v>
      </c>
      <c r="T45" s="4" t="s">
        <v>12</v>
      </c>
      <c r="U45" s="29">
        <f t="shared" ref="U45:AA45" si="6">U46+U47+U48+U49</f>
        <v>92962.590000000011</v>
      </c>
      <c r="V45" s="29">
        <f t="shared" si="6"/>
        <v>6639.8</v>
      </c>
      <c r="W45" s="29">
        <f t="shared" si="6"/>
        <v>440.7</v>
      </c>
      <c r="X45" s="29">
        <f t="shared" si="6"/>
        <v>0</v>
      </c>
      <c r="Y45" s="29">
        <f t="shared" si="6"/>
        <v>0</v>
      </c>
      <c r="Z45" s="29">
        <f t="shared" si="6"/>
        <v>0</v>
      </c>
      <c r="AA45" s="29">
        <f t="shared" si="6"/>
        <v>100043.09000000001</v>
      </c>
      <c r="AB45" s="15">
        <v>2017</v>
      </c>
      <c r="AG45" s="3"/>
      <c r="AH45" s="12"/>
    </row>
    <row r="46" spans="2:34" ht="29.25" customHeight="1" x14ac:dyDescent="0.35">
      <c r="B46" s="13">
        <v>0</v>
      </c>
      <c r="C46" s="13">
        <v>1</v>
      </c>
      <c r="D46" s="13">
        <v>1</v>
      </c>
      <c r="E46" s="13">
        <v>0</v>
      </c>
      <c r="F46" s="13">
        <v>7</v>
      </c>
      <c r="G46" s="13">
        <v>0</v>
      </c>
      <c r="H46" s="13">
        <v>1</v>
      </c>
      <c r="I46" s="13">
        <v>0</v>
      </c>
      <c r="J46" s="13">
        <v>1</v>
      </c>
      <c r="K46" s="13">
        <v>1</v>
      </c>
      <c r="L46" s="13">
        <v>0</v>
      </c>
      <c r="M46" s="13">
        <v>2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0"/>
      <c r="T46" s="103" t="s">
        <v>12</v>
      </c>
      <c r="U46" s="29">
        <v>51464.4</v>
      </c>
      <c r="V46" s="29">
        <v>6639.8</v>
      </c>
      <c r="W46" s="29">
        <v>440.7</v>
      </c>
      <c r="X46" s="29">
        <v>0</v>
      </c>
      <c r="Y46" s="29">
        <v>0</v>
      </c>
      <c r="Z46" s="29">
        <v>0</v>
      </c>
      <c r="AA46" s="29">
        <f>U46+V46+W46+X46+Y46+Z46</f>
        <v>58544.9</v>
      </c>
      <c r="AB46" s="15">
        <v>2017</v>
      </c>
      <c r="AG46" s="3"/>
      <c r="AH46" s="12"/>
    </row>
    <row r="47" spans="2:34" ht="36" customHeight="1" x14ac:dyDescent="0.35">
      <c r="B47" s="13">
        <v>0</v>
      </c>
      <c r="C47" s="13">
        <v>1</v>
      </c>
      <c r="D47" s="13">
        <v>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1</v>
      </c>
      <c r="K47" s="13">
        <v>1</v>
      </c>
      <c r="L47" s="13">
        <v>5</v>
      </c>
      <c r="M47" s="13">
        <v>0</v>
      </c>
      <c r="N47" s="13">
        <v>5</v>
      </c>
      <c r="O47" s="13">
        <v>9</v>
      </c>
      <c r="P47" s="13"/>
      <c r="Q47" s="13"/>
      <c r="R47" s="13"/>
      <c r="S47" s="130"/>
      <c r="T47" s="116"/>
      <c r="U47" s="29">
        <v>17297.39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f>U47+V47+W47+X47+Y47+Z47</f>
        <v>17297.39</v>
      </c>
      <c r="AB47" s="15">
        <v>2015</v>
      </c>
      <c r="AG47" s="3"/>
      <c r="AH47" s="12"/>
    </row>
    <row r="48" spans="2:34" ht="38.25" customHeight="1" x14ac:dyDescent="0.35">
      <c r="B48" s="13">
        <v>0</v>
      </c>
      <c r="C48" s="13">
        <v>1</v>
      </c>
      <c r="D48" s="13">
        <v>1</v>
      </c>
      <c r="E48" s="13">
        <v>0</v>
      </c>
      <c r="F48" s="13">
        <v>7</v>
      </c>
      <c r="G48" s="13">
        <v>0</v>
      </c>
      <c r="H48" s="13">
        <v>0</v>
      </c>
      <c r="I48" s="13">
        <v>0</v>
      </c>
      <c r="J48" s="13">
        <v>1</v>
      </c>
      <c r="K48" s="13">
        <v>1</v>
      </c>
      <c r="L48" s="13">
        <v>5</v>
      </c>
      <c r="M48" s="13">
        <v>0</v>
      </c>
      <c r="N48" s="13">
        <v>5</v>
      </c>
      <c r="O48" s="13">
        <v>9</v>
      </c>
      <c r="P48" s="13"/>
      <c r="Q48" s="13"/>
      <c r="R48" s="13"/>
      <c r="S48" s="130"/>
      <c r="T48" s="116"/>
      <c r="U48" s="29">
        <v>15289.5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f>U48+V48+W48+X48+Y48+Z48</f>
        <v>15289.5</v>
      </c>
      <c r="AB48" s="15">
        <v>2015</v>
      </c>
      <c r="AG48" s="3"/>
      <c r="AH48" s="12"/>
    </row>
    <row r="49" spans="2:34" ht="43.5" customHeight="1" x14ac:dyDescent="0.35">
      <c r="B49" s="13">
        <v>0</v>
      </c>
      <c r="C49" s="13">
        <v>1</v>
      </c>
      <c r="D49" s="13">
        <v>1</v>
      </c>
      <c r="E49" s="13">
        <v>0</v>
      </c>
      <c r="F49" s="13">
        <v>7</v>
      </c>
      <c r="G49" s="13">
        <v>0</v>
      </c>
      <c r="H49" s="13">
        <v>1</v>
      </c>
      <c r="I49" s="13">
        <v>0</v>
      </c>
      <c r="J49" s="13">
        <v>1</v>
      </c>
      <c r="K49" s="13">
        <v>1</v>
      </c>
      <c r="L49" s="13">
        <v>6</v>
      </c>
      <c r="M49" s="13">
        <v>4</v>
      </c>
      <c r="N49" s="13">
        <v>0</v>
      </c>
      <c r="O49" s="13">
        <v>4</v>
      </c>
      <c r="P49" s="13">
        <v>0</v>
      </c>
      <c r="Q49" s="13">
        <v>0</v>
      </c>
      <c r="R49" s="13">
        <v>0</v>
      </c>
      <c r="S49" s="106"/>
      <c r="T49" s="104"/>
      <c r="U49" s="29">
        <v>8911.2999999999993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f>U49+V49+W49+X49+Y49+Z49</f>
        <v>8911.2999999999993</v>
      </c>
      <c r="AB49" s="15">
        <v>2015</v>
      </c>
      <c r="AG49" s="3"/>
      <c r="AH49" s="12"/>
    </row>
    <row r="50" spans="2:34" ht="96.75" customHeight="1" x14ac:dyDescent="0.3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 t="s">
        <v>52</v>
      </c>
      <c r="T50" s="4" t="s">
        <v>32</v>
      </c>
      <c r="U50" s="15">
        <v>635</v>
      </c>
      <c r="V50" s="15">
        <v>75</v>
      </c>
      <c r="W50" s="15">
        <v>40</v>
      </c>
      <c r="X50" s="15">
        <v>0</v>
      </c>
      <c r="Y50" s="15">
        <v>0</v>
      </c>
      <c r="Z50" s="15">
        <v>0</v>
      </c>
      <c r="AA50" s="35">
        <f>SUM(U50:Z50)</f>
        <v>750</v>
      </c>
      <c r="AB50" s="15">
        <v>2017</v>
      </c>
      <c r="AG50" s="3"/>
      <c r="AH50" s="12"/>
    </row>
    <row r="51" spans="2:34" ht="40.5" customHeight="1" x14ac:dyDescent="0.3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 t="s">
        <v>53</v>
      </c>
      <c r="T51" s="4" t="s">
        <v>54</v>
      </c>
      <c r="U51" s="15">
        <v>1</v>
      </c>
      <c r="V51" s="15">
        <v>1</v>
      </c>
      <c r="W51" s="15">
        <v>1</v>
      </c>
      <c r="X51" s="15">
        <v>0</v>
      </c>
      <c r="Y51" s="15">
        <v>0</v>
      </c>
      <c r="Z51" s="15">
        <v>1</v>
      </c>
      <c r="AA51" s="15">
        <v>1</v>
      </c>
      <c r="AB51" s="15">
        <v>2020</v>
      </c>
      <c r="AG51" s="3"/>
      <c r="AH51" s="12"/>
    </row>
    <row r="52" spans="2:34" ht="37.5" x14ac:dyDescent="0.3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 t="s">
        <v>55</v>
      </c>
      <c r="T52" s="4" t="s">
        <v>32</v>
      </c>
      <c r="U52" s="15">
        <v>3</v>
      </c>
      <c r="V52" s="15">
        <v>3</v>
      </c>
      <c r="W52" s="15">
        <v>3</v>
      </c>
      <c r="X52" s="15">
        <v>0</v>
      </c>
      <c r="Y52" s="15">
        <v>0</v>
      </c>
      <c r="Z52" s="15">
        <v>3</v>
      </c>
      <c r="AA52" s="15">
        <f>SUM(U52:Z52)</f>
        <v>12</v>
      </c>
      <c r="AB52" s="15">
        <v>2020</v>
      </c>
      <c r="AG52" s="3"/>
      <c r="AH52" s="12"/>
    </row>
    <row r="53" spans="2:34" ht="37.5" x14ac:dyDescent="0.35">
      <c r="B53" s="13">
        <v>0</v>
      </c>
      <c r="C53" s="13">
        <v>1</v>
      </c>
      <c r="D53" s="13">
        <v>1</v>
      </c>
      <c r="E53" s="13">
        <v>0</v>
      </c>
      <c r="F53" s="13">
        <v>7</v>
      </c>
      <c r="G53" s="13">
        <v>0</v>
      </c>
      <c r="H53" s="13">
        <v>0</v>
      </c>
      <c r="I53" s="13">
        <v>0</v>
      </c>
      <c r="J53" s="13">
        <v>1</v>
      </c>
      <c r="K53" s="13">
        <v>1</v>
      </c>
      <c r="L53" s="13">
        <v>0</v>
      </c>
      <c r="M53" s="13">
        <v>2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4" t="s">
        <v>56</v>
      </c>
      <c r="T53" s="4" t="s">
        <v>12</v>
      </c>
      <c r="U53" s="29">
        <v>5575.4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f>U53+V53+W53+X53+Y53+Z53</f>
        <v>5575.4</v>
      </c>
      <c r="AB53" s="15">
        <v>2015</v>
      </c>
      <c r="AG53" s="3"/>
      <c r="AH53" s="12"/>
    </row>
    <row r="54" spans="2:34" ht="37.5" x14ac:dyDescent="0.3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4" t="s">
        <v>57</v>
      </c>
      <c r="T54" s="4" t="s">
        <v>32</v>
      </c>
      <c r="U54" s="15">
        <v>1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f>SUM(U54:Z54)</f>
        <v>1</v>
      </c>
      <c r="AB54" s="15">
        <v>2015</v>
      </c>
      <c r="AG54" s="3"/>
      <c r="AH54" s="12"/>
    </row>
    <row r="55" spans="2:34" ht="95.25" customHeight="1" x14ac:dyDescent="0.3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21" t="s">
        <v>58</v>
      </c>
      <c r="T55" s="22" t="s">
        <v>12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25">
        <v>2020</v>
      </c>
      <c r="AG55" s="3"/>
      <c r="AH55" s="12"/>
    </row>
    <row r="56" spans="2:34" ht="56.25" x14ac:dyDescent="0.3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4" t="s">
        <v>59</v>
      </c>
      <c r="T56" s="4" t="s">
        <v>32</v>
      </c>
      <c r="U56" s="15">
        <v>1</v>
      </c>
      <c r="V56" s="15">
        <v>1</v>
      </c>
      <c r="W56" s="15">
        <v>1</v>
      </c>
      <c r="X56" s="15">
        <v>1</v>
      </c>
      <c r="Y56" s="15">
        <v>1</v>
      </c>
      <c r="Z56" s="15">
        <v>1</v>
      </c>
      <c r="AA56" s="15">
        <f>SUM(U56:Z56)</f>
        <v>6</v>
      </c>
      <c r="AB56" s="15">
        <v>2020</v>
      </c>
      <c r="AG56" s="3"/>
      <c r="AH56" s="12"/>
    </row>
    <row r="57" spans="2:34" ht="37.5" x14ac:dyDescent="0.3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4" t="s">
        <v>60</v>
      </c>
      <c r="T57" s="4" t="s">
        <v>44</v>
      </c>
      <c r="U57" s="15">
        <v>1</v>
      </c>
      <c r="V57" s="15">
        <v>1</v>
      </c>
      <c r="W57" s="15">
        <v>1</v>
      </c>
      <c r="X57" s="15">
        <v>1</v>
      </c>
      <c r="Y57" s="15">
        <v>1</v>
      </c>
      <c r="Z57" s="15">
        <v>1</v>
      </c>
      <c r="AA57" s="15">
        <v>1</v>
      </c>
      <c r="AB57" s="15">
        <v>2020</v>
      </c>
      <c r="AG57" s="3"/>
      <c r="AH57" s="12"/>
    </row>
    <row r="58" spans="2:34" ht="75" x14ac:dyDescent="0.3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4" t="s">
        <v>61</v>
      </c>
      <c r="T58" s="4" t="s">
        <v>32</v>
      </c>
      <c r="U58" s="15">
        <v>1</v>
      </c>
      <c r="V58" s="15">
        <v>1</v>
      </c>
      <c r="W58" s="15">
        <v>1</v>
      </c>
      <c r="X58" s="15">
        <v>1</v>
      </c>
      <c r="Y58" s="15">
        <v>1</v>
      </c>
      <c r="Z58" s="15">
        <v>1</v>
      </c>
      <c r="AA58" s="15">
        <f>SUM(U58:Z58)</f>
        <v>6</v>
      </c>
      <c r="AB58" s="15">
        <v>2020</v>
      </c>
      <c r="AG58" s="3"/>
      <c r="AH58" s="12"/>
    </row>
    <row r="59" spans="2:34" ht="56.25" x14ac:dyDescent="0.3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4" t="s">
        <v>62</v>
      </c>
      <c r="T59" s="4" t="s">
        <v>44</v>
      </c>
      <c r="U59" s="15">
        <v>1</v>
      </c>
      <c r="V59" s="15">
        <v>1</v>
      </c>
      <c r="W59" s="15">
        <v>1</v>
      </c>
      <c r="X59" s="15">
        <v>1</v>
      </c>
      <c r="Y59" s="15">
        <v>1</v>
      </c>
      <c r="Z59" s="15">
        <v>1</v>
      </c>
      <c r="AA59" s="15">
        <v>1</v>
      </c>
      <c r="AB59" s="15">
        <v>2020</v>
      </c>
      <c r="AG59" s="3"/>
      <c r="AH59" s="12"/>
    </row>
    <row r="60" spans="2:34" ht="57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4" t="s">
        <v>63</v>
      </c>
      <c r="T60" s="4" t="s">
        <v>28</v>
      </c>
      <c r="U60" s="15">
        <v>2</v>
      </c>
      <c r="V60" s="15">
        <v>8</v>
      </c>
      <c r="W60" s="15">
        <v>7</v>
      </c>
      <c r="X60" s="15">
        <v>2</v>
      </c>
      <c r="Y60" s="15">
        <v>2</v>
      </c>
      <c r="Z60" s="15">
        <v>2</v>
      </c>
      <c r="AA60" s="15">
        <f>SUM(U60:Z60)</f>
        <v>23</v>
      </c>
      <c r="AB60" s="15">
        <v>2020</v>
      </c>
      <c r="AG60" s="3"/>
      <c r="AH60" s="12"/>
    </row>
    <row r="61" spans="2:34" ht="75" x14ac:dyDescent="0.3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4" t="s">
        <v>64</v>
      </c>
      <c r="T61" s="4" t="s">
        <v>44</v>
      </c>
      <c r="U61" s="15">
        <v>1</v>
      </c>
      <c r="V61" s="15">
        <v>1</v>
      </c>
      <c r="W61" s="15">
        <v>1</v>
      </c>
      <c r="X61" s="15">
        <v>1</v>
      </c>
      <c r="Y61" s="15">
        <v>1</v>
      </c>
      <c r="Z61" s="15">
        <v>1</v>
      </c>
      <c r="AA61" s="15">
        <v>1</v>
      </c>
      <c r="AB61" s="15">
        <v>2020</v>
      </c>
      <c r="AG61" s="3"/>
      <c r="AH61" s="12"/>
    </row>
    <row r="62" spans="2:34" ht="100.5" customHeight="1" x14ac:dyDescent="0.3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4" t="s">
        <v>65</v>
      </c>
      <c r="T62" s="4" t="s">
        <v>32</v>
      </c>
      <c r="U62" s="15">
        <v>1</v>
      </c>
      <c r="V62" s="15">
        <v>1</v>
      </c>
      <c r="W62" s="15">
        <v>1</v>
      </c>
      <c r="X62" s="15">
        <v>1</v>
      </c>
      <c r="Y62" s="15">
        <v>1</v>
      </c>
      <c r="Z62" s="15">
        <v>1</v>
      </c>
      <c r="AA62" s="15">
        <f>SUM(U62:Z62)</f>
        <v>6</v>
      </c>
      <c r="AB62" s="15">
        <v>2020</v>
      </c>
      <c r="AG62" s="3"/>
      <c r="AH62" s="12"/>
    </row>
    <row r="63" spans="2:34" ht="93.75" x14ac:dyDescent="0.35">
      <c r="B63" s="13">
        <v>0</v>
      </c>
      <c r="C63" s="13">
        <v>1</v>
      </c>
      <c r="D63" s="13">
        <v>1</v>
      </c>
      <c r="E63" s="13">
        <v>0</v>
      </c>
      <c r="F63" s="13">
        <v>7</v>
      </c>
      <c r="G63" s="13">
        <v>0</v>
      </c>
      <c r="H63" s="13">
        <v>9</v>
      </c>
      <c r="I63" s="13">
        <v>0</v>
      </c>
      <c r="J63" s="13">
        <v>1</v>
      </c>
      <c r="K63" s="13">
        <v>1</v>
      </c>
      <c r="L63" s="13">
        <v>0</v>
      </c>
      <c r="M63" s="13">
        <v>4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21" t="s">
        <v>66</v>
      </c>
      <c r="T63" s="22" t="s">
        <v>12</v>
      </c>
      <c r="U63" s="36">
        <f t="shared" ref="U63:AA63" si="7">U65+U67</f>
        <v>129</v>
      </c>
      <c r="V63" s="36">
        <f t="shared" si="7"/>
        <v>80</v>
      </c>
      <c r="W63" s="36">
        <f t="shared" si="7"/>
        <v>81</v>
      </c>
      <c r="X63" s="36">
        <f t="shared" si="7"/>
        <v>81</v>
      </c>
      <c r="Y63" s="36">
        <f t="shared" si="7"/>
        <v>23</v>
      </c>
      <c r="Z63" s="36">
        <f t="shared" si="7"/>
        <v>23</v>
      </c>
      <c r="AA63" s="36">
        <f t="shared" si="7"/>
        <v>417</v>
      </c>
      <c r="AB63" s="25" t="s">
        <v>26</v>
      </c>
      <c r="AG63" s="3"/>
      <c r="AH63" s="12"/>
    </row>
    <row r="64" spans="2:34" ht="113.25" customHeight="1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4" t="s">
        <v>67</v>
      </c>
      <c r="T64" s="4" t="s">
        <v>32</v>
      </c>
      <c r="U64" s="15">
        <v>107</v>
      </c>
      <c r="V64" s="15">
        <v>103</v>
      </c>
      <c r="W64" s="15">
        <v>103</v>
      </c>
      <c r="X64" s="15">
        <v>103</v>
      </c>
      <c r="Y64" s="15">
        <v>103</v>
      </c>
      <c r="Z64" s="15">
        <v>100</v>
      </c>
      <c r="AA64" s="15">
        <v>100</v>
      </c>
      <c r="AB64" s="15">
        <v>2020</v>
      </c>
      <c r="AG64" s="3"/>
      <c r="AH64" s="12"/>
    </row>
    <row r="65" spans="2:34" ht="56.25" x14ac:dyDescent="0.35">
      <c r="B65" s="13">
        <v>0</v>
      </c>
      <c r="C65" s="13">
        <v>1</v>
      </c>
      <c r="D65" s="13">
        <v>1</v>
      </c>
      <c r="E65" s="13">
        <v>0</v>
      </c>
      <c r="F65" s="13">
        <v>7</v>
      </c>
      <c r="G65" s="13">
        <v>0</v>
      </c>
      <c r="H65" s="13">
        <v>9</v>
      </c>
      <c r="I65" s="13">
        <v>0</v>
      </c>
      <c r="J65" s="13">
        <v>1</v>
      </c>
      <c r="K65" s="13">
        <v>1</v>
      </c>
      <c r="L65" s="13">
        <v>0</v>
      </c>
      <c r="M65" s="13">
        <v>4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4" t="s">
        <v>68</v>
      </c>
      <c r="T65" s="4" t="s">
        <v>12</v>
      </c>
      <c r="U65" s="37">
        <v>40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29">
        <f>U65+V65+W65+X65+Y65+Z65</f>
        <v>40</v>
      </c>
      <c r="AB65" s="15">
        <v>2015</v>
      </c>
      <c r="AG65" s="3"/>
      <c r="AH65" s="12"/>
    </row>
    <row r="66" spans="2:34" ht="97.5" customHeight="1" x14ac:dyDescent="0.3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4" t="s">
        <v>69</v>
      </c>
      <c r="T66" s="4" t="s">
        <v>32</v>
      </c>
      <c r="U66" s="15">
        <v>107</v>
      </c>
      <c r="V66" s="15">
        <v>103</v>
      </c>
      <c r="W66" s="15">
        <v>103</v>
      </c>
      <c r="X66" s="15">
        <v>103</v>
      </c>
      <c r="Y66" s="15">
        <v>103</v>
      </c>
      <c r="Z66" s="18">
        <v>0</v>
      </c>
      <c r="AA66" s="18">
        <v>103</v>
      </c>
      <c r="AB66" s="18">
        <v>2019</v>
      </c>
      <c r="AC66" s="38"/>
      <c r="AD66" s="39"/>
      <c r="AG66" s="3"/>
      <c r="AH66" s="12"/>
    </row>
    <row r="67" spans="2:34" ht="37.5" x14ac:dyDescent="0.35">
      <c r="B67" s="13">
        <v>0</v>
      </c>
      <c r="C67" s="13">
        <v>1</v>
      </c>
      <c r="D67" s="13">
        <v>1</v>
      </c>
      <c r="E67" s="13">
        <v>0</v>
      </c>
      <c r="F67" s="13">
        <v>7</v>
      </c>
      <c r="G67" s="13">
        <v>0</v>
      </c>
      <c r="H67" s="13">
        <v>9</v>
      </c>
      <c r="I67" s="13">
        <v>0</v>
      </c>
      <c r="J67" s="13">
        <v>1</v>
      </c>
      <c r="K67" s="13">
        <v>1</v>
      </c>
      <c r="L67" s="13">
        <v>0</v>
      </c>
      <c r="M67" s="13">
        <v>4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4" t="s">
        <v>70</v>
      </c>
      <c r="T67" s="4" t="s">
        <v>12</v>
      </c>
      <c r="U67" s="37">
        <v>89</v>
      </c>
      <c r="V67" s="37">
        <v>80</v>
      </c>
      <c r="W67" s="37">
        <v>81</v>
      </c>
      <c r="X67" s="37">
        <v>81</v>
      </c>
      <c r="Y67" s="37">
        <v>23</v>
      </c>
      <c r="Z67" s="40">
        <v>23</v>
      </c>
      <c r="AA67" s="30">
        <f>U67+V67+W67+X67+Y67+Z67</f>
        <v>377</v>
      </c>
      <c r="AB67" s="18" t="s">
        <v>26</v>
      </c>
      <c r="AC67" s="41"/>
      <c r="AD67" s="42"/>
      <c r="AG67" s="3"/>
      <c r="AH67" s="12"/>
    </row>
    <row r="68" spans="2:34" ht="96" customHeight="1" x14ac:dyDescent="0.3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4" t="s">
        <v>71</v>
      </c>
      <c r="T68" s="4" t="s">
        <v>32</v>
      </c>
      <c r="U68" s="15">
        <v>89</v>
      </c>
      <c r="V68" s="15">
        <v>89</v>
      </c>
      <c r="W68" s="15">
        <v>103</v>
      </c>
      <c r="X68" s="15">
        <v>103</v>
      </c>
      <c r="Y68" s="15">
        <v>103</v>
      </c>
      <c r="Z68" s="18">
        <v>0</v>
      </c>
      <c r="AA68" s="18">
        <v>103</v>
      </c>
      <c r="AB68" s="18">
        <v>2019</v>
      </c>
      <c r="AC68" s="38"/>
      <c r="AD68" s="39"/>
      <c r="AG68" s="3"/>
      <c r="AH68" s="12"/>
    </row>
    <row r="69" spans="2:34" ht="93.75" x14ac:dyDescent="0.35">
      <c r="B69" s="13">
        <v>0</v>
      </c>
      <c r="C69" s="13">
        <v>1</v>
      </c>
      <c r="D69" s="13">
        <v>1</v>
      </c>
      <c r="E69" s="13">
        <v>0</v>
      </c>
      <c r="F69" s="13">
        <v>7</v>
      </c>
      <c r="G69" s="13">
        <v>0</v>
      </c>
      <c r="H69" s="13">
        <v>0</v>
      </c>
      <c r="I69" s="13">
        <v>0</v>
      </c>
      <c r="J69" s="13">
        <v>1</v>
      </c>
      <c r="K69" s="13">
        <v>1</v>
      </c>
      <c r="L69" s="13">
        <v>0</v>
      </c>
      <c r="M69" s="13">
        <v>5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21" t="s">
        <v>72</v>
      </c>
      <c r="T69" s="22" t="s">
        <v>12</v>
      </c>
      <c r="U69" s="23">
        <f t="shared" ref="U69:AA69" si="8">U71+U73+U75+U76+U77+U78+U80+U82</f>
        <v>16131.1</v>
      </c>
      <c r="V69" s="23">
        <f t="shared" si="8"/>
        <v>15925.2</v>
      </c>
      <c r="W69" s="23">
        <f t="shared" si="8"/>
        <v>18298.599999999999</v>
      </c>
      <c r="X69" s="23">
        <f t="shared" si="8"/>
        <v>10186.6</v>
      </c>
      <c r="Y69" s="23">
        <f t="shared" si="8"/>
        <v>5125.7999999999993</v>
      </c>
      <c r="Z69" s="24">
        <f t="shared" si="8"/>
        <v>10979.9</v>
      </c>
      <c r="AA69" s="24">
        <f t="shared" si="8"/>
        <v>76647.199999999997</v>
      </c>
      <c r="AB69" s="43">
        <v>2020</v>
      </c>
      <c r="AC69" s="12"/>
      <c r="AG69" s="3"/>
      <c r="AH69" s="12"/>
    </row>
    <row r="70" spans="2:34" ht="57" customHeight="1" x14ac:dyDescent="0.3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4" t="s">
        <v>73</v>
      </c>
      <c r="T70" s="4" t="s">
        <v>32</v>
      </c>
      <c r="U70" s="15">
        <v>13</v>
      </c>
      <c r="V70" s="15">
        <v>18</v>
      </c>
      <c r="W70" s="15">
        <v>30</v>
      </c>
      <c r="X70" s="15">
        <v>86</v>
      </c>
      <c r="Y70" s="15">
        <v>85</v>
      </c>
      <c r="Z70" s="15">
        <v>4</v>
      </c>
      <c r="AA70" s="15">
        <f>SUM(U70:Z70)</f>
        <v>236</v>
      </c>
      <c r="AB70" s="15">
        <v>2020</v>
      </c>
      <c r="AG70" s="3"/>
      <c r="AH70" s="12"/>
    </row>
    <row r="71" spans="2:34" ht="113.25" customHeight="1" x14ac:dyDescent="0.35">
      <c r="B71" s="13">
        <v>0</v>
      </c>
      <c r="C71" s="13">
        <v>1</v>
      </c>
      <c r="D71" s="13">
        <v>1</v>
      </c>
      <c r="E71" s="13">
        <v>0</v>
      </c>
      <c r="F71" s="13">
        <v>7</v>
      </c>
      <c r="G71" s="13">
        <v>0</v>
      </c>
      <c r="H71" s="13">
        <v>0</v>
      </c>
      <c r="I71" s="13">
        <v>0</v>
      </c>
      <c r="J71" s="13">
        <v>1</v>
      </c>
      <c r="K71" s="13">
        <v>1</v>
      </c>
      <c r="L71" s="13">
        <v>0</v>
      </c>
      <c r="M71" s="13">
        <v>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28" t="s">
        <v>74</v>
      </c>
      <c r="T71" s="4" t="s">
        <v>12</v>
      </c>
      <c r="U71" s="29">
        <v>14798.2</v>
      </c>
      <c r="V71" s="29">
        <v>9421.6</v>
      </c>
      <c r="W71" s="29">
        <v>16699.7</v>
      </c>
      <c r="X71" s="29">
        <v>9077.4</v>
      </c>
      <c r="Y71" s="29">
        <v>4216.2</v>
      </c>
      <c r="Z71" s="30">
        <v>10979.9</v>
      </c>
      <c r="AA71" s="30">
        <f>U71+V71+W71+X71+Y71+Z71</f>
        <v>65193</v>
      </c>
      <c r="AB71" s="15">
        <v>2020</v>
      </c>
      <c r="AG71" s="3"/>
      <c r="AH71" s="12"/>
    </row>
    <row r="72" spans="2:34" ht="75" x14ac:dyDescent="0.3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4" t="s">
        <v>75</v>
      </c>
      <c r="T72" s="4" t="s">
        <v>32</v>
      </c>
      <c r="U72" s="15">
        <v>8</v>
      </c>
      <c r="V72" s="15">
        <v>18</v>
      </c>
      <c r="W72" s="15">
        <v>22</v>
      </c>
      <c r="X72" s="15">
        <v>1</v>
      </c>
      <c r="Y72" s="15">
        <v>14</v>
      </c>
      <c r="Z72" s="15">
        <v>4</v>
      </c>
      <c r="AA72" s="15">
        <f>U72+V72+W72+X72+Y72+Z72</f>
        <v>67</v>
      </c>
      <c r="AB72" s="15">
        <v>2020</v>
      </c>
      <c r="AC72" s="44"/>
      <c r="AG72" s="3"/>
      <c r="AH72" s="12"/>
    </row>
    <row r="73" spans="2:34" ht="37.5" x14ac:dyDescent="0.35">
      <c r="B73" s="13">
        <v>0</v>
      </c>
      <c r="C73" s="13">
        <v>1</v>
      </c>
      <c r="D73" s="13">
        <v>1</v>
      </c>
      <c r="E73" s="13">
        <v>0</v>
      </c>
      <c r="F73" s="13">
        <v>7</v>
      </c>
      <c r="G73" s="13">
        <v>0</v>
      </c>
      <c r="H73" s="13">
        <v>0</v>
      </c>
      <c r="I73" s="13">
        <v>0</v>
      </c>
      <c r="J73" s="13">
        <v>1</v>
      </c>
      <c r="K73" s="13">
        <v>1</v>
      </c>
      <c r="L73" s="13">
        <v>0</v>
      </c>
      <c r="M73" s="13">
        <v>5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4" t="s">
        <v>76</v>
      </c>
      <c r="T73" s="4" t="s">
        <v>77</v>
      </c>
      <c r="U73" s="29">
        <v>1332.9</v>
      </c>
      <c r="V73" s="29">
        <v>377.5</v>
      </c>
      <c r="W73" s="29">
        <v>514.6</v>
      </c>
      <c r="X73" s="29">
        <v>941.2</v>
      </c>
      <c r="Y73" s="29">
        <v>0</v>
      </c>
      <c r="Z73" s="29">
        <v>0</v>
      </c>
      <c r="AA73" s="29">
        <f>U73+V73+W73+X73+Y73+Z73</f>
        <v>3166.2</v>
      </c>
      <c r="AB73" s="15">
        <v>2018</v>
      </c>
      <c r="AG73" s="3"/>
      <c r="AH73" s="12"/>
    </row>
    <row r="74" spans="2:34" ht="58.5" customHeight="1" x14ac:dyDescent="0.3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4" t="s">
        <v>78</v>
      </c>
      <c r="T74" s="4" t="s">
        <v>32</v>
      </c>
      <c r="U74" s="15">
        <v>7</v>
      </c>
      <c r="V74" s="15">
        <v>5</v>
      </c>
      <c r="W74" s="15">
        <v>1</v>
      </c>
      <c r="X74" s="15">
        <v>1</v>
      </c>
      <c r="Y74" s="15">
        <v>0</v>
      </c>
      <c r="Z74" s="15">
        <v>0</v>
      </c>
      <c r="AA74" s="15">
        <f>SUM(U74:Z74)</f>
        <v>14</v>
      </c>
      <c r="AB74" s="15">
        <v>2018</v>
      </c>
      <c r="AG74" s="3"/>
      <c r="AH74" s="12"/>
    </row>
    <row r="75" spans="2:34" ht="24.75" customHeight="1" x14ac:dyDescent="0.35">
      <c r="B75" s="13">
        <v>0</v>
      </c>
      <c r="C75" s="13">
        <v>1</v>
      </c>
      <c r="D75" s="13">
        <v>1</v>
      </c>
      <c r="E75" s="13">
        <v>0</v>
      </c>
      <c r="F75" s="13">
        <v>7</v>
      </c>
      <c r="G75" s="13">
        <v>0</v>
      </c>
      <c r="H75" s="13">
        <v>0</v>
      </c>
      <c r="I75" s="13">
        <v>0</v>
      </c>
      <c r="J75" s="13">
        <v>1</v>
      </c>
      <c r="K75" s="13">
        <v>1</v>
      </c>
      <c r="L75" s="13">
        <v>0</v>
      </c>
      <c r="M75" s="13">
        <v>5</v>
      </c>
      <c r="N75" s="13" t="s">
        <v>79</v>
      </c>
      <c r="O75" s="13">
        <v>2</v>
      </c>
      <c r="P75" s="13">
        <v>7</v>
      </c>
      <c r="Q75" s="13">
        <v>0</v>
      </c>
      <c r="R75" s="13">
        <v>0</v>
      </c>
      <c r="S75" s="101" t="s">
        <v>80</v>
      </c>
      <c r="T75" s="103" t="s">
        <v>12</v>
      </c>
      <c r="U75" s="29">
        <v>0</v>
      </c>
      <c r="V75" s="29">
        <v>176.8</v>
      </c>
      <c r="W75" s="29">
        <v>0</v>
      </c>
      <c r="X75" s="29">
        <v>0</v>
      </c>
      <c r="Y75" s="29">
        <v>7.5</v>
      </c>
      <c r="Z75" s="29">
        <v>0</v>
      </c>
      <c r="AA75" s="29">
        <f>U75+V75+W75+X75+Y75+Z75</f>
        <v>184.3</v>
      </c>
      <c r="AB75" s="15">
        <v>2019</v>
      </c>
      <c r="AG75" s="3"/>
      <c r="AH75" s="12"/>
    </row>
    <row r="76" spans="2:34" ht="32.25" customHeight="1" x14ac:dyDescent="0.35">
      <c r="B76" s="13">
        <v>0</v>
      </c>
      <c r="C76" s="13">
        <v>1</v>
      </c>
      <c r="D76" s="13">
        <v>1</v>
      </c>
      <c r="E76" s="13">
        <v>0</v>
      </c>
      <c r="F76" s="13">
        <v>7</v>
      </c>
      <c r="G76" s="13">
        <v>0</v>
      </c>
      <c r="H76" s="13">
        <v>1</v>
      </c>
      <c r="I76" s="13">
        <v>0</v>
      </c>
      <c r="J76" s="13">
        <v>1</v>
      </c>
      <c r="K76" s="13">
        <v>1</v>
      </c>
      <c r="L76" s="13">
        <v>0</v>
      </c>
      <c r="M76" s="13">
        <v>5</v>
      </c>
      <c r="N76" s="13">
        <v>5</v>
      </c>
      <c r="O76" s="13">
        <v>0</v>
      </c>
      <c r="P76" s="13">
        <v>2</v>
      </c>
      <c r="Q76" s="13">
        <v>7</v>
      </c>
      <c r="R76" s="13" t="s">
        <v>81</v>
      </c>
      <c r="S76" s="115"/>
      <c r="T76" s="116"/>
      <c r="U76" s="29">
        <v>0</v>
      </c>
      <c r="V76" s="29">
        <v>4164.6000000000004</v>
      </c>
      <c r="W76" s="29">
        <v>0</v>
      </c>
      <c r="X76" s="29">
        <v>0</v>
      </c>
      <c r="Y76" s="29">
        <v>0</v>
      </c>
      <c r="Z76" s="29">
        <v>0</v>
      </c>
      <c r="AA76" s="29">
        <f>U76+V76+W76+X76+Y76+Z76</f>
        <v>4164.6000000000004</v>
      </c>
      <c r="AB76" s="15">
        <v>2016</v>
      </c>
      <c r="AG76" s="3"/>
      <c r="AH76" s="12"/>
    </row>
    <row r="77" spans="2:34" ht="22.5" customHeight="1" x14ac:dyDescent="0.35">
      <c r="B77" s="13">
        <v>0</v>
      </c>
      <c r="C77" s="13">
        <v>1</v>
      </c>
      <c r="D77" s="13">
        <v>1</v>
      </c>
      <c r="E77" s="13">
        <v>0</v>
      </c>
      <c r="F77" s="13">
        <v>7</v>
      </c>
      <c r="G77" s="13">
        <v>0</v>
      </c>
      <c r="H77" s="13">
        <v>1</v>
      </c>
      <c r="I77" s="13">
        <v>0</v>
      </c>
      <c r="J77" s="13">
        <v>1</v>
      </c>
      <c r="K77" s="13">
        <v>1</v>
      </c>
      <c r="L77" s="13">
        <v>0</v>
      </c>
      <c r="M77" s="13">
        <v>5</v>
      </c>
      <c r="N77" s="13" t="s">
        <v>82</v>
      </c>
      <c r="O77" s="13">
        <v>0</v>
      </c>
      <c r="P77" s="13">
        <v>2</v>
      </c>
      <c r="Q77" s="13">
        <v>7</v>
      </c>
      <c r="R77" s="13" t="s">
        <v>83</v>
      </c>
      <c r="S77" s="115"/>
      <c r="T77" s="116"/>
      <c r="U77" s="29">
        <v>0</v>
      </c>
      <c r="V77" s="29">
        <v>1784.7</v>
      </c>
      <c r="W77" s="29">
        <v>0</v>
      </c>
      <c r="X77" s="29">
        <v>0</v>
      </c>
      <c r="Y77" s="29">
        <v>0</v>
      </c>
      <c r="Z77" s="29">
        <v>0</v>
      </c>
      <c r="AA77" s="29">
        <f>U77+V77+W77+X77+Y77+Z77</f>
        <v>1784.7</v>
      </c>
      <c r="AB77" s="15">
        <v>2016</v>
      </c>
      <c r="AG77" s="3"/>
      <c r="AH77" s="12"/>
    </row>
    <row r="78" spans="2:34" ht="29.25" customHeight="1" x14ac:dyDescent="0.35">
      <c r="B78" s="13">
        <v>0</v>
      </c>
      <c r="C78" s="13">
        <v>1</v>
      </c>
      <c r="D78" s="13">
        <v>1</v>
      </c>
      <c r="E78" s="13">
        <v>0</v>
      </c>
      <c r="F78" s="13">
        <v>7</v>
      </c>
      <c r="G78" s="13">
        <v>0</v>
      </c>
      <c r="H78" s="13">
        <v>1</v>
      </c>
      <c r="I78" s="13">
        <v>0</v>
      </c>
      <c r="J78" s="13">
        <v>1</v>
      </c>
      <c r="K78" s="13">
        <v>1</v>
      </c>
      <c r="L78" s="13">
        <v>0</v>
      </c>
      <c r="M78" s="13">
        <v>5</v>
      </c>
      <c r="N78" s="13" t="s">
        <v>79</v>
      </c>
      <c r="O78" s="13">
        <v>0</v>
      </c>
      <c r="P78" s="13">
        <v>2</v>
      </c>
      <c r="Q78" s="13">
        <v>7</v>
      </c>
      <c r="R78" s="13">
        <v>0</v>
      </c>
      <c r="S78" s="102"/>
      <c r="T78" s="104"/>
      <c r="U78" s="29">
        <v>0</v>
      </c>
      <c r="V78" s="29">
        <v>0</v>
      </c>
      <c r="W78" s="29">
        <v>0</v>
      </c>
      <c r="X78" s="29">
        <v>0</v>
      </c>
      <c r="Y78" s="29">
        <v>747.4</v>
      </c>
      <c r="Z78" s="29">
        <v>0</v>
      </c>
      <c r="AA78" s="29">
        <f>U78+V78+W78+X78+Y78+Z78</f>
        <v>747.4</v>
      </c>
      <c r="AB78" s="15">
        <v>2019</v>
      </c>
      <c r="AG78" s="3"/>
      <c r="AH78" s="12"/>
    </row>
    <row r="79" spans="2:34" ht="114.75" customHeight="1" x14ac:dyDescent="0.3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4" t="s">
        <v>84</v>
      </c>
      <c r="T79" s="4" t="s">
        <v>32</v>
      </c>
      <c r="U79" s="15">
        <v>0</v>
      </c>
      <c r="V79" s="15">
        <v>2</v>
      </c>
      <c r="W79" s="15">
        <v>0</v>
      </c>
      <c r="X79" s="15">
        <v>0</v>
      </c>
      <c r="Y79" s="15">
        <v>1</v>
      </c>
      <c r="Z79" s="15">
        <v>0</v>
      </c>
      <c r="AA79" s="15">
        <f>SUM(U79:Z79)</f>
        <v>3</v>
      </c>
      <c r="AB79" s="15">
        <v>2019</v>
      </c>
      <c r="AC79" s="45"/>
      <c r="AG79" s="3"/>
      <c r="AH79" s="12"/>
    </row>
    <row r="80" spans="2:34" ht="79.5" customHeight="1" x14ac:dyDescent="0.35">
      <c r="B80" s="13">
        <v>0</v>
      </c>
      <c r="C80" s="13">
        <v>1</v>
      </c>
      <c r="D80" s="13">
        <v>1</v>
      </c>
      <c r="E80" s="13">
        <v>0</v>
      </c>
      <c r="F80" s="13">
        <v>7</v>
      </c>
      <c r="G80" s="13">
        <v>0</v>
      </c>
      <c r="H80" s="13">
        <v>0</v>
      </c>
      <c r="I80" s="13">
        <v>0</v>
      </c>
      <c r="J80" s="13">
        <v>1</v>
      </c>
      <c r="K80" s="13">
        <v>1</v>
      </c>
      <c r="L80" s="13">
        <v>0</v>
      </c>
      <c r="M80" s="13">
        <v>5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4" t="s">
        <v>85</v>
      </c>
      <c r="T80" s="4" t="s">
        <v>77</v>
      </c>
      <c r="U80" s="37">
        <v>0</v>
      </c>
      <c r="V80" s="37">
        <v>0</v>
      </c>
      <c r="W80" s="37">
        <v>84.3</v>
      </c>
      <c r="X80" s="37">
        <v>168</v>
      </c>
      <c r="Y80" s="37">
        <v>154.69999999999999</v>
      </c>
      <c r="Z80" s="37">
        <v>0</v>
      </c>
      <c r="AA80" s="37">
        <f>U80+V80+W80+X80+Y80+Z80</f>
        <v>407</v>
      </c>
      <c r="AB80" s="15">
        <v>2019</v>
      </c>
      <c r="AG80" s="3"/>
      <c r="AH80" s="12"/>
    </row>
    <row r="81" spans="2:34" ht="75" x14ac:dyDescent="0.3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4" t="s">
        <v>86</v>
      </c>
      <c r="T81" s="4" t="s">
        <v>32</v>
      </c>
      <c r="U81" s="15">
        <v>0</v>
      </c>
      <c r="V81" s="15">
        <v>0</v>
      </c>
      <c r="W81" s="15">
        <v>8</v>
      </c>
      <c r="X81" s="15">
        <v>86</v>
      </c>
      <c r="Y81" s="15">
        <v>85</v>
      </c>
      <c r="Z81" s="15">
        <v>0</v>
      </c>
      <c r="AA81" s="35">
        <f>U81+V81+W81+X81+Y81+Z81</f>
        <v>179</v>
      </c>
      <c r="AB81" s="15">
        <v>2019</v>
      </c>
      <c r="AG81" s="3"/>
      <c r="AH81" s="12"/>
    </row>
    <row r="82" spans="2:34" ht="93.75" x14ac:dyDescent="0.35">
      <c r="B82" s="13">
        <v>0</v>
      </c>
      <c r="C82" s="13">
        <v>1</v>
      </c>
      <c r="D82" s="13">
        <v>1</v>
      </c>
      <c r="E82" s="13">
        <v>0</v>
      </c>
      <c r="F82" s="13">
        <v>7</v>
      </c>
      <c r="G82" s="13">
        <v>0</v>
      </c>
      <c r="H82" s="13">
        <v>0</v>
      </c>
      <c r="I82" s="13">
        <v>0</v>
      </c>
      <c r="J82" s="13">
        <v>1</v>
      </c>
      <c r="K82" s="13">
        <v>1</v>
      </c>
      <c r="L82" s="13">
        <v>0</v>
      </c>
      <c r="M82" s="13">
        <v>5</v>
      </c>
      <c r="N82" s="13">
        <v>1</v>
      </c>
      <c r="O82" s="13">
        <v>0</v>
      </c>
      <c r="P82" s="13">
        <v>7</v>
      </c>
      <c r="Q82" s="13">
        <v>6</v>
      </c>
      <c r="R82" s="13" t="s">
        <v>87</v>
      </c>
      <c r="S82" s="14" t="s">
        <v>88</v>
      </c>
      <c r="T82" s="4" t="s">
        <v>77</v>
      </c>
      <c r="U82" s="37">
        <v>0</v>
      </c>
      <c r="V82" s="37">
        <v>0</v>
      </c>
      <c r="W82" s="29">
        <v>1000</v>
      </c>
      <c r="X82" s="37">
        <v>0</v>
      </c>
      <c r="Y82" s="37">
        <v>0</v>
      </c>
      <c r="Z82" s="37">
        <v>0</v>
      </c>
      <c r="AA82" s="29">
        <f>U82+V82+W82+X82+Y82+Z82</f>
        <v>1000</v>
      </c>
      <c r="AB82" s="15">
        <v>2017</v>
      </c>
      <c r="AG82" s="3"/>
      <c r="AH82" s="12"/>
    </row>
    <row r="83" spans="2:34" ht="117" customHeight="1" x14ac:dyDescent="0.3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4" t="s">
        <v>89</v>
      </c>
      <c r="T83" s="4" t="s">
        <v>32</v>
      </c>
      <c r="U83" s="15">
        <v>0</v>
      </c>
      <c r="V83" s="15">
        <v>0</v>
      </c>
      <c r="W83" s="15">
        <v>1</v>
      </c>
      <c r="X83" s="15">
        <v>0</v>
      </c>
      <c r="Y83" s="15">
        <v>0</v>
      </c>
      <c r="Z83" s="15">
        <v>0</v>
      </c>
      <c r="AA83" s="26">
        <f>U83+V83+W83+X83+Y83+Z83</f>
        <v>1</v>
      </c>
      <c r="AB83" s="15">
        <v>2017</v>
      </c>
      <c r="AG83" s="3"/>
      <c r="AH83" s="12"/>
    </row>
    <row r="84" spans="2:34" ht="95.25" customHeight="1" x14ac:dyDescent="0.35">
      <c r="B84" s="13">
        <v>0</v>
      </c>
      <c r="C84" s="13">
        <v>1</v>
      </c>
      <c r="D84" s="13">
        <v>1</v>
      </c>
      <c r="E84" s="13">
        <v>0</v>
      </c>
      <c r="F84" s="13">
        <v>7</v>
      </c>
      <c r="G84" s="13">
        <v>0</v>
      </c>
      <c r="H84" s="13">
        <v>0</v>
      </c>
      <c r="I84" s="13">
        <v>0</v>
      </c>
      <c r="J84" s="13">
        <v>1</v>
      </c>
      <c r="K84" s="13">
        <v>1</v>
      </c>
      <c r="L84" s="13">
        <v>0</v>
      </c>
      <c r="M84" s="13">
        <v>6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21" t="s">
        <v>90</v>
      </c>
      <c r="T84" s="22" t="s">
        <v>12</v>
      </c>
      <c r="U84" s="23">
        <f t="shared" ref="U84:AA84" si="9">U86+U88+U90+U92+U95</f>
        <v>15629.1</v>
      </c>
      <c r="V84" s="23">
        <f t="shared" si="9"/>
        <v>5151</v>
      </c>
      <c r="W84" s="23">
        <f t="shared" si="9"/>
        <v>1795.3999999999999</v>
      </c>
      <c r="X84" s="23">
        <f t="shared" si="9"/>
        <v>1726.9</v>
      </c>
      <c r="Y84" s="23">
        <f t="shared" si="9"/>
        <v>12316.2</v>
      </c>
      <c r="Z84" s="23">
        <f t="shared" si="9"/>
        <v>941.2</v>
      </c>
      <c r="AA84" s="23">
        <f t="shared" si="9"/>
        <v>37559.800000000003</v>
      </c>
      <c r="AB84" s="25">
        <v>2020</v>
      </c>
      <c r="AG84" s="3"/>
      <c r="AH84" s="12"/>
    </row>
    <row r="85" spans="2:34" ht="93.75" x14ac:dyDescent="0.3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4" t="s">
        <v>91</v>
      </c>
      <c r="T85" s="4" t="s">
        <v>32</v>
      </c>
      <c r="U85" s="15">
        <v>84</v>
      </c>
      <c r="V85" s="15">
        <v>86</v>
      </c>
      <c r="W85" s="15">
        <v>13</v>
      </c>
      <c r="X85" s="15">
        <v>11</v>
      </c>
      <c r="Y85" s="15">
        <v>28</v>
      </c>
      <c r="Z85" s="15">
        <v>2</v>
      </c>
      <c r="AA85" s="15">
        <f>U85+V85+W85+X85+Y85+Z85</f>
        <v>224</v>
      </c>
      <c r="AB85" s="15">
        <v>2020</v>
      </c>
      <c r="AG85" s="3"/>
      <c r="AH85" s="12"/>
    </row>
    <row r="86" spans="2:34" ht="37.5" x14ac:dyDescent="0.35">
      <c r="B86" s="13">
        <v>0</v>
      </c>
      <c r="C86" s="13">
        <v>1</v>
      </c>
      <c r="D86" s="13">
        <v>1</v>
      </c>
      <c r="E86" s="13">
        <v>0</v>
      </c>
      <c r="F86" s="13">
        <v>7</v>
      </c>
      <c r="G86" s="13">
        <v>0</v>
      </c>
      <c r="H86" s="13">
        <v>1</v>
      </c>
      <c r="I86" s="13">
        <v>0</v>
      </c>
      <c r="J86" s="13">
        <v>1</v>
      </c>
      <c r="K86" s="13">
        <v>1</v>
      </c>
      <c r="L86" s="13">
        <v>0</v>
      </c>
      <c r="M86" s="13">
        <v>6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4" t="s">
        <v>92</v>
      </c>
      <c r="T86" s="4" t="s">
        <v>12</v>
      </c>
      <c r="U86" s="29">
        <v>506.1</v>
      </c>
      <c r="V86" s="29">
        <v>710.5</v>
      </c>
      <c r="W86" s="29">
        <v>0</v>
      </c>
      <c r="X86" s="29">
        <v>0</v>
      </c>
      <c r="Y86" s="29">
        <v>0</v>
      </c>
      <c r="Z86" s="29">
        <v>0</v>
      </c>
      <c r="AA86" s="29">
        <f>U86+V86+W86+X86+Y86+Z86</f>
        <v>1216.5999999999999</v>
      </c>
      <c r="AB86" s="15">
        <v>2016</v>
      </c>
      <c r="AG86" s="3"/>
      <c r="AH86" s="12"/>
    </row>
    <row r="87" spans="2:34" ht="56.25" x14ac:dyDescent="0.3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4" t="s">
        <v>93</v>
      </c>
      <c r="T87" s="4" t="s">
        <v>32</v>
      </c>
      <c r="U87" s="15">
        <v>84</v>
      </c>
      <c r="V87" s="15">
        <v>86</v>
      </c>
      <c r="W87" s="15">
        <v>0</v>
      </c>
      <c r="X87" s="15">
        <v>0</v>
      </c>
      <c r="Y87" s="15">
        <v>0</v>
      </c>
      <c r="Z87" s="15">
        <v>0</v>
      </c>
      <c r="AA87" s="15">
        <v>86</v>
      </c>
      <c r="AB87" s="15">
        <v>2016</v>
      </c>
      <c r="AG87" s="3"/>
      <c r="AH87" s="12"/>
    </row>
    <row r="88" spans="2:34" ht="75" x14ac:dyDescent="0.35">
      <c r="B88" s="13">
        <v>0</v>
      </c>
      <c r="C88" s="13">
        <v>1</v>
      </c>
      <c r="D88" s="13">
        <v>1</v>
      </c>
      <c r="E88" s="13">
        <v>0</v>
      </c>
      <c r="F88" s="13">
        <v>7</v>
      </c>
      <c r="G88" s="13">
        <v>0</v>
      </c>
      <c r="H88" s="13">
        <v>1</v>
      </c>
      <c r="I88" s="13">
        <v>0</v>
      </c>
      <c r="J88" s="13">
        <v>1</v>
      </c>
      <c r="K88" s="13">
        <v>1</v>
      </c>
      <c r="L88" s="13">
        <v>0</v>
      </c>
      <c r="M88" s="13">
        <v>6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4" t="s">
        <v>94</v>
      </c>
      <c r="T88" s="4" t="s">
        <v>12</v>
      </c>
      <c r="U88" s="29">
        <v>1272.3</v>
      </c>
      <c r="V88" s="29">
        <v>3156.9</v>
      </c>
      <c r="W88" s="29">
        <v>0</v>
      </c>
      <c r="X88" s="29">
        <v>0</v>
      </c>
      <c r="Y88" s="29">
        <v>0</v>
      </c>
      <c r="Z88" s="29">
        <v>0</v>
      </c>
      <c r="AA88" s="29">
        <f>Z88+Y88+X88+W88+V88+U88</f>
        <v>4429.2</v>
      </c>
      <c r="AB88" s="15">
        <v>2016</v>
      </c>
      <c r="AG88" s="3"/>
      <c r="AH88" s="12"/>
    </row>
    <row r="89" spans="2:34" ht="101.25" customHeight="1" x14ac:dyDescent="0.3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4" t="s">
        <v>95</v>
      </c>
      <c r="T89" s="4" t="s">
        <v>32</v>
      </c>
      <c r="U89" s="15">
        <v>84</v>
      </c>
      <c r="V89" s="15">
        <v>86</v>
      </c>
      <c r="W89" s="15">
        <v>0</v>
      </c>
      <c r="X89" s="15">
        <v>0</v>
      </c>
      <c r="Y89" s="15">
        <v>0</v>
      </c>
      <c r="Z89" s="15">
        <v>0</v>
      </c>
      <c r="AA89" s="15">
        <v>86</v>
      </c>
      <c r="AB89" s="15">
        <v>2016</v>
      </c>
      <c r="AG89" s="3"/>
      <c r="AH89" s="12"/>
    </row>
    <row r="90" spans="2:34" ht="56.25" x14ac:dyDescent="0.35">
      <c r="B90" s="13">
        <v>0</v>
      </c>
      <c r="C90" s="13">
        <v>1</v>
      </c>
      <c r="D90" s="13">
        <v>1</v>
      </c>
      <c r="E90" s="13">
        <v>0</v>
      </c>
      <c r="F90" s="13">
        <v>7</v>
      </c>
      <c r="G90" s="13">
        <v>0</v>
      </c>
      <c r="H90" s="13">
        <v>1</v>
      </c>
      <c r="I90" s="13">
        <v>0</v>
      </c>
      <c r="J90" s="13">
        <v>1</v>
      </c>
      <c r="K90" s="13">
        <v>1</v>
      </c>
      <c r="L90" s="13">
        <v>0</v>
      </c>
      <c r="M90" s="13">
        <v>6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4" t="s">
        <v>96</v>
      </c>
      <c r="T90" s="4" t="s">
        <v>97</v>
      </c>
      <c r="U90" s="29">
        <v>3293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f>Z90+Y90+X90+W90+V90+U90</f>
        <v>3293</v>
      </c>
      <c r="AB90" s="15">
        <v>2015</v>
      </c>
      <c r="AG90" s="3"/>
      <c r="AH90" s="12"/>
    </row>
    <row r="91" spans="2:34" ht="37.5" x14ac:dyDescent="0.3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4" t="s">
        <v>98</v>
      </c>
      <c r="T91" s="4" t="s">
        <v>32</v>
      </c>
      <c r="U91" s="15">
        <v>81</v>
      </c>
      <c r="V91" s="15" t="s">
        <v>45</v>
      </c>
      <c r="W91" s="15" t="s">
        <v>45</v>
      </c>
      <c r="X91" s="15" t="s">
        <v>45</v>
      </c>
      <c r="Y91" s="15" t="s">
        <v>45</v>
      </c>
      <c r="Z91" s="15" t="s">
        <v>45</v>
      </c>
      <c r="AA91" s="15" t="s">
        <v>99</v>
      </c>
      <c r="AB91" s="15">
        <v>2015</v>
      </c>
      <c r="AG91" s="3"/>
      <c r="AH91" s="12"/>
    </row>
    <row r="92" spans="2:34" ht="30" customHeight="1" x14ac:dyDescent="0.35">
      <c r="B92" s="13">
        <v>0</v>
      </c>
      <c r="C92" s="13">
        <v>1</v>
      </c>
      <c r="D92" s="13">
        <v>1</v>
      </c>
      <c r="E92" s="13">
        <v>0</v>
      </c>
      <c r="F92" s="13">
        <v>7</v>
      </c>
      <c r="G92" s="13">
        <v>0</v>
      </c>
      <c r="H92" s="13">
        <v>1</v>
      </c>
      <c r="I92" s="13">
        <v>0</v>
      </c>
      <c r="J92" s="13">
        <v>1</v>
      </c>
      <c r="K92" s="13">
        <v>1</v>
      </c>
      <c r="L92" s="13">
        <v>0</v>
      </c>
      <c r="M92" s="13">
        <v>6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4" t="s">
        <v>100</v>
      </c>
      <c r="T92" s="4" t="s">
        <v>12</v>
      </c>
      <c r="U92" s="29">
        <v>10203.1</v>
      </c>
      <c r="V92" s="29">
        <v>927.2</v>
      </c>
      <c r="W92" s="29">
        <v>1487.1</v>
      </c>
      <c r="X92" s="29">
        <v>435.4</v>
      </c>
      <c r="Y92" s="29">
        <v>12316.2</v>
      </c>
      <c r="Z92" s="29">
        <v>941.2</v>
      </c>
      <c r="AA92" s="29">
        <f>Z92+Y92+X92+W92+V92+U92</f>
        <v>26310.200000000004</v>
      </c>
      <c r="AB92" s="15">
        <v>2020</v>
      </c>
      <c r="AC92" s="32"/>
      <c r="AG92" s="3"/>
      <c r="AH92" s="12"/>
    </row>
    <row r="93" spans="2:34" ht="75" x14ac:dyDescent="0.3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4" t="s">
        <v>101</v>
      </c>
      <c r="T93" s="4" t="s">
        <v>32</v>
      </c>
      <c r="U93" s="15">
        <v>14</v>
      </c>
      <c r="V93" s="15">
        <v>6</v>
      </c>
      <c r="W93" s="15">
        <v>16</v>
      </c>
      <c r="X93" s="15">
        <v>4</v>
      </c>
      <c r="Y93" s="15">
        <v>18</v>
      </c>
      <c r="Z93" s="15">
        <v>2</v>
      </c>
      <c r="AA93" s="15">
        <f>SUM(U93:Z93)</f>
        <v>60</v>
      </c>
      <c r="AB93" s="15">
        <v>2020</v>
      </c>
      <c r="AG93" s="3"/>
      <c r="AH93" s="12"/>
    </row>
    <row r="94" spans="2:34" ht="56.25" x14ac:dyDescent="0.3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 t="s">
        <v>102</v>
      </c>
      <c r="T94" s="4" t="s">
        <v>32</v>
      </c>
      <c r="U94" s="15">
        <v>0</v>
      </c>
      <c r="V94" s="15">
        <v>0</v>
      </c>
      <c r="W94" s="15">
        <v>0</v>
      </c>
      <c r="X94" s="35">
        <v>0</v>
      </c>
      <c r="Y94" s="35">
        <v>12</v>
      </c>
      <c r="Z94" s="35">
        <v>0</v>
      </c>
      <c r="AA94" s="35">
        <v>12</v>
      </c>
      <c r="AB94" s="15">
        <v>2019</v>
      </c>
      <c r="AG94" s="3"/>
      <c r="AH94" s="12"/>
    </row>
    <row r="95" spans="2:34" ht="37.5" x14ac:dyDescent="0.35">
      <c r="B95" s="13">
        <v>0</v>
      </c>
      <c r="C95" s="13">
        <v>1</v>
      </c>
      <c r="D95" s="13">
        <v>1</v>
      </c>
      <c r="E95" s="13">
        <v>0</v>
      </c>
      <c r="F95" s="13">
        <v>7</v>
      </c>
      <c r="G95" s="13">
        <v>0</v>
      </c>
      <c r="H95" s="13">
        <v>1</v>
      </c>
      <c r="I95" s="13">
        <v>0</v>
      </c>
      <c r="J95" s="13">
        <v>1</v>
      </c>
      <c r="K95" s="13">
        <v>1</v>
      </c>
      <c r="L95" s="13">
        <v>0</v>
      </c>
      <c r="M95" s="13">
        <v>6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4" t="s">
        <v>103</v>
      </c>
      <c r="T95" s="4" t="s">
        <v>12</v>
      </c>
      <c r="U95" s="29">
        <v>354.6</v>
      </c>
      <c r="V95" s="29">
        <v>356.4</v>
      </c>
      <c r="W95" s="29">
        <v>308.3</v>
      </c>
      <c r="X95" s="29">
        <v>1291.5</v>
      </c>
      <c r="Y95" s="29">
        <v>0</v>
      </c>
      <c r="Z95" s="29">
        <v>0</v>
      </c>
      <c r="AA95" s="29">
        <f>Z95+Y95+X95+W95+V95+U95</f>
        <v>2310.7999999999997</v>
      </c>
      <c r="AB95" s="15">
        <v>2018</v>
      </c>
      <c r="AC95" s="32"/>
      <c r="AG95" s="3"/>
      <c r="AH95" s="12"/>
    </row>
    <row r="96" spans="2:34" ht="75" x14ac:dyDescent="0.3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4" t="s">
        <v>104</v>
      </c>
      <c r="T96" s="4" t="s">
        <v>32</v>
      </c>
      <c r="U96" s="15">
        <v>4</v>
      </c>
      <c r="V96" s="15">
        <v>5</v>
      </c>
      <c r="W96" s="15">
        <v>6</v>
      </c>
      <c r="X96" s="15">
        <v>7</v>
      </c>
      <c r="Y96" s="15">
        <v>0</v>
      </c>
      <c r="Z96" s="15">
        <v>0</v>
      </c>
      <c r="AA96" s="15">
        <f>SUM(U96:Z96)</f>
        <v>22</v>
      </c>
      <c r="AB96" s="15">
        <v>2018</v>
      </c>
      <c r="AG96" s="3"/>
      <c r="AH96" s="12"/>
    </row>
    <row r="97" spans="2:34" ht="93.75" x14ac:dyDescent="0.35">
      <c r="B97" s="13">
        <v>0</v>
      </c>
      <c r="C97" s="13">
        <v>1</v>
      </c>
      <c r="D97" s="13">
        <v>1</v>
      </c>
      <c r="E97" s="13">
        <v>0</v>
      </c>
      <c r="F97" s="13">
        <v>7</v>
      </c>
      <c r="G97" s="13">
        <v>0</v>
      </c>
      <c r="H97" s="13">
        <v>0</v>
      </c>
      <c r="I97" s="13">
        <v>0</v>
      </c>
      <c r="J97" s="13">
        <v>1</v>
      </c>
      <c r="K97" s="13">
        <v>1</v>
      </c>
      <c r="L97" s="13">
        <v>0</v>
      </c>
      <c r="M97" s="13">
        <v>7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21" t="s">
        <v>105</v>
      </c>
      <c r="T97" s="22" t="s">
        <v>97</v>
      </c>
      <c r="U97" s="23">
        <f t="shared" ref="U97:AA97" si="10">U99+U101+U103+U105+U107</f>
        <v>5606.5</v>
      </c>
      <c r="V97" s="23">
        <f t="shared" si="10"/>
        <v>6242.1</v>
      </c>
      <c r="W97" s="23">
        <f t="shared" si="10"/>
        <v>4343.8999999999996</v>
      </c>
      <c r="X97" s="23">
        <f t="shared" si="10"/>
        <v>2332.3000000000002</v>
      </c>
      <c r="Y97" s="23">
        <f t="shared" si="10"/>
        <v>5892.7</v>
      </c>
      <c r="Z97" s="24">
        <f t="shared" si="10"/>
        <v>7307.2</v>
      </c>
      <c r="AA97" s="24">
        <f t="shared" si="10"/>
        <v>31724.7</v>
      </c>
      <c r="AB97" s="25">
        <v>2020</v>
      </c>
      <c r="AG97" s="3"/>
      <c r="AH97" s="12"/>
    </row>
    <row r="98" spans="2:34" ht="75" x14ac:dyDescent="0.3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4" t="s">
        <v>106</v>
      </c>
      <c r="T98" s="4" t="s">
        <v>32</v>
      </c>
      <c r="U98" s="15">
        <v>11</v>
      </c>
      <c r="V98" s="15">
        <v>41</v>
      </c>
      <c r="W98" s="15">
        <v>92</v>
      </c>
      <c r="X98" s="15">
        <v>46</v>
      </c>
      <c r="Y98" s="15">
        <v>28</v>
      </c>
      <c r="Z98" s="18">
        <v>42</v>
      </c>
      <c r="AA98" s="18">
        <f>SUM(U98:Z98)</f>
        <v>260</v>
      </c>
      <c r="AB98" s="15">
        <v>2020</v>
      </c>
      <c r="AC98" s="46"/>
      <c r="AD98" s="42"/>
      <c r="AG98" s="3"/>
      <c r="AH98" s="12"/>
    </row>
    <row r="99" spans="2:34" ht="56.25" x14ac:dyDescent="0.35">
      <c r="B99" s="13">
        <v>0</v>
      </c>
      <c r="C99" s="13">
        <v>1</v>
      </c>
      <c r="D99" s="13">
        <v>1</v>
      </c>
      <c r="E99" s="13">
        <v>0</v>
      </c>
      <c r="F99" s="13">
        <v>7</v>
      </c>
      <c r="G99" s="13">
        <v>0</v>
      </c>
      <c r="H99" s="13">
        <v>1</v>
      </c>
      <c r="I99" s="13">
        <v>0</v>
      </c>
      <c r="J99" s="13">
        <v>1</v>
      </c>
      <c r="K99" s="13">
        <v>1</v>
      </c>
      <c r="L99" s="13">
        <v>0</v>
      </c>
      <c r="M99" s="13">
        <v>7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4" t="s">
        <v>107</v>
      </c>
      <c r="T99" s="4" t="s">
        <v>12</v>
      </c>
      <c r="U99" s="29">
        <v>4801.7</v>
      </c>
      <c r="V99" s="29">
        <v>4984</v>
      </c>
      <c r="W99" s="29">
        <v>469.4</v>
      </c>
      <c r="X99" s="29">
        <v>1201.7</v>
      </c>
      <c r="Y99" s="29">
        <v>4854.7</v>
      </c>
      <c r="Z99" s="30">
        <v>1376.5</v>
      </c>
      <c r="AA99" s="30">
        <f>U99+V99+W99+X99+Y99+Z99</f>
        <v>17688</v>
      </c>
      <c r="AB99" s="15">
        <v>2020</v>
      </c>
      <c r="AC99" s="47"/>
      <c r="AD99" s="42"/>
      <c r="AG99" s="3"/>
      <c r="AH99" s="12"/>
    </row>
    <row r="100" spans="2:34" ht="75" x14ac:dyDescent="0.3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4" t="s">
        <v>108</v>
      </c>
      <c r="T100" s="4" t="s">
        <v>32</v>
      </c>
      <c r="U100" s="15">
        <v>1</v>
      </c>
      <c r="V100" s="15">
        <v>2</v>
      </c>
      <c r="W100" s="15">
        <v>2</v>
      </c>
      <c r="X100" s="15">
        <v>1</v>
      </c>
      <c r="Y100" s="15">
        <v>2</v>
      </c>
      <c r="Z100" s="18">
        <v>1</v>
      </c>
      <c r="AA100" s="18">
        <f>SUM(U100:Z100)</f>
        <v>9</v>
      </c>
      <c r="AB100" s="15">
        <v>2020</v>
      </c>
      <c r="AC100" s="46"/>
      <c r="AD100" s="42"/>
      <c r="AG100" s="3"/>
      <c r="AH100" s="12"/>
    </row>
    <row r="101" spans="2:34" ht="42" customHeight="1" x14ac:dyDescent="0.35">
      <c r="B101" s="13">
        <v>0</v>
      </c>
      <c r="C101" s="13">
        <v>1</v>
      </c>
      <c r="D101" s="13">
        <v>1</v>
      </c>
      <c r="E101" s="13">
        <v>0</v>
      </c>
      <c r="F101" s="13">
        <v>7</v>
      </c>
      <c r="G101" s="13">
        <v>0</v>
      </c>
      <c r="H101" s="13">
        <v>1</v>
      </c>
      <c r="I101" s="13">
        <v>0</v>
      </c>
      <c r="J101" s="13">
        <v>1</v>
      </c>
      <c r="K101" s="13">
        <v>1</v>
      </c>
      <c r="L101" s="13">
        <v>0</v>
      </c>
      <c r="M101" s="13">
        <v>7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28" t="s">
        <v>109</v>
      </c>
      <c r="T101" s="4" t="s">
        <v>12</v>
      </c>
      <c r="U101" s="29">
        <v>804.8</v>
      </c>
      <c r="V101" s="29">
        <v>582.1</v>
      </c>
      <c r="W101" s="29">
        <v>956.7</v>
      </c>
      <c r="X101" s="29">
        <v>469.8</v>
      </c>
      <c r="Y101" s="29">
        <v>452.3</v>
      </c>
      <c r="Z101" s="30">
        <v>1186.4000000000001</v>
      </c>
      <c r="AA101" s="30">
        <f>U101+V101+W101+X101+Y101+Z101</f>
        <v>4452.1000000000004</v>
      </c>
      <c r="AB101" s="15">
        <v>2020</v>
      </c>
      <c r="AC101" s="48"/>
      <c r="AD101" s="42"/>
      <c r="AG101" s="3"/>
      <c r="AH101" s="12"/>
    </row>
    <row r="102" spans="2:34" ht="37.5" x14ac:dyDescent="0.3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4" t="s">
        <v>98</v>
      </c>
      <c r="T102" s="4" t="s">
        <v>32</v>
      </c>
      <c r="U102" s="15">
        <v>10</v>
      </c>
      <c r="V102" s="15">
        <v>20</v>
      </c>
      <c r="W102" s="15">
        <v>37</v>
      </c>
      <c r="X102" s="15">
        <v>15</v>
      </c>
      <c r="Y102" s="15">
        <v>12</v>
      </c>
      <c r="Z102" s="18">
        <v>16</v>
      </c>
      <c r="AA102" s="18">
        <f>SUM(U102:Z102)</f>
        <v>110</v>
      </c>
      <c r="AB102" s="15">
        <v>2020</v>
      </c>
      <c r="AC102" s="46"/>
      <c r="AD102" s="42"/>
      <c r="AG102" s="3"/>
      <c r="AH102" s="12"/>
    </row>
    <row r="103" spans="2:34" ht="37.5" x14ac:dyDescent="0.35">
      <c r="B103" s="13">
        <v>0</v>
      </c>
      <c r="C103" s="13">
        <v>1</v>
      </c>
      <c r="D103" s="13">
        <v>1</v>
      </c>
      <c r="E103" s="13">
        <v>0</v>
      </c>
      <c r="F103" s="13">
        <v>7</v>
      </c>
      <c r="G103" s="13">
        <v>0</v>
      </c>
      <c r="H103" s="13">
        <v>1</v>
      </c>
      <c r="I103" s="13">
        <v>0</v>
      </c>
      <c r="J103" s="13">
        <v>1</v>
      </c>
      <c r="K103" s="13">
        <v>1</v>
      </c>
      <c r="L103" s="13">
        <v>0</v>
      </c>
      <c r="M103" s="13">
        <v>7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4" t="s">
        <v>110</v>
      </c>
      <c r="T103" s="4" t="s">
        <v>12</v>
      </c>
      <c r="U103" s="29">
        <v>0</v>
      </c>
      <c r="V103" s="29">
        <v>614.29999999999995</v>
      </c>
      <c r="W103" s="29">
        <v>629.5</v>
      </c>
      <c r="X103" s="29">
        <v>68.599999999999994</v>
      </c>
      <c r="Y103" s="29">
        <v>0</v>
      </c>
      <c r="Z103" s="29">
        <v>0</v>
      </c>
      <c r="AA103" s="29">
        <f>U103+V103+W103+X103+Y103+Z103</f>
        <v>1312.3999999999999</v>
      </c>
      <c r="AB103" s="15">
        <v>2018</v>
      </c>
      <c r="AC103" s="46"/>
      <c r="AD103" s="42"/>
      <c r="AG103" s="3"/>
      <c r="AH103" s="12"/>
    </row>
    <row r="104" spans="2:34" ht="56.25" x14ac:dyDescent="0.3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4" t="s">
        <v>111</v>
      </c>
      <c r="T104" s="4" t="s">
        <v>32</v>
      </c>
      <c r="U104" s="15">
        <v>0</v>
      </c>
      <c r="V104" s="15">
        <v>20</v>
      </c>
      <c r="W104" s="15">
        <v>16</v>
      </c>
      <c r="X104" s="15">
        <v>3</v>
      </c>
      <c r="Y104" s="15">
        <v>0</v>
      </c>
      <c r="Z104" s="15">
        <v>0</v>
      </c>
      <c r="AA104" s="15">
        <f>SUM(U104:Z104)</f>
        <v>39</v>
      </c>
      <c r="AB104" s="15">
        <v>2018</v>
      </c>
      <c r="AG104" s="3"/>
      <c r="AH104" s="12"/>
    </row>
    <row r="105" spans="2:34" ht="75" x14ac:dyDescent="0.35">
      <c r="B105" s="13">
        <v>0</v>
      </c>
      <c r="C105" s="13">
        <v>1</v>
      </c>
      <c r="D105" s="13">
        <v>1</v>
      </c>
      <c r="E105" s="13">
        <v>0</v>
      </c>
      <c r="F105" s="13">
        <v>7</v>
      </c>
      <c r="G105" s="13">
        <v>0</v>
      </c>
      <c r="H105" s="13">
        <v>1</v>
      </c>
      <c r="I105" s="13">
        <v>0</v>
      </c>
      <c r="J105" s="13">
        <v>1</v>
      </c>
      <c r="K105" s="13">
        <v>1</v>
      </c>
      <c r="L105" s="13">
        <v>0</v>
      </c>
      <c r="M105" s="13">
        <v>7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4" t="s">
        <v>112</v>
      </c>
      <c r="T105" s="4" t="s">
        <v>12</v>
      </c>
      <c r="U105" s="29">
        <v>0</v>
      </c>
      <c r="V105" s="29">
        <v>61.7</v>
      </c>
      <c r="W105" s="29">
        <v>2288.3000000000002</v>
      </c>
      <c r="X105" s="29">
        <v>592.20000000000005</v>
      </c>
      <c r="Y105" s="29">
        <v>585.70000000000005</v>
      </c>
      <c r="Z105" s="30">
        <v>2396.1</v>
      </c>
      <c r="AA105" s="30">
        <f>U105+V105+W105+X105+Y105+Z105</f>
        <v>5924</v>
      </c>
      <c r="AB105" s="15">
        <v>2020</v>
      </c>
      <c r="AC105" s="33"/>
      <c r="AG105" s="3"/>
      <c r="AH105" s="12"/>
    </row>
    <row r="106" spans="2:34" ht="75" x14ac:dyDescent="0.3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4" t="s">
        <v>113</v>
      </c>
      <c r="T106" s="4" t="s">
        <v>32</v>
      </c>
      <c r="U106" s="15">
        <v>0</v>
      </c>
      <c r="V106" s="15">
        <v>4</v>
      </c>
      <c r="W106" s="15">
        <v>39</v>
      </c>
      <c r="X106" s="15">
        <v>27</v>
      </c>
      <c r="Y106" s="15">
        <v>14</v>
      </c>
      <c r="Z106" s="18">
        <v>2</v>
      </c>
      <c r="AA106" s="18">
        <f>SUM(U106:Z106)</f>
        <v>86</v>
      </c>
      <c r="AB106" s="15">
        <v>2020</v>
      </c>
      <c r="AC106" s="49"/>
      <c r="AG106" s="3"/>
      <c r="AH106" s="12"/>
    </row>
    <row r="107" spans="2:34" ht="59.25" customHeight="1" x14ac:dyDescent="0.35">
      <c r="B107" s="13">
        <v>0</v>
      </c>
      <c r="C107" s="13">
        <v>1</v>
      </c>
      <c r="D107" s="13">
        <v>1</v>
      </c>
      <c r="E107" s="13">
        <v>0</v>
      </c>
      <c r="F107" s="13">
        <v>7</v>
      </c>
      <c r="G107" s="13">
        <v>0</v>
      </c>
      <c r="H107" s="13">
        <v>1</v>
      </c>
      <c r="I107" s="13">
        <v>0</v>
      </c>
      <c r="J107" s="13">
        <v>1</v>
      </c>
      <c r="K107" s="13">
        <v>1</v>
      </c>
      <c r="L107" s="13">
        <v>0</v>
      </c>
      <c r="M107" s="13">
        <v>7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4" t="s">
        <v>114</v>
      </c>
      <c r="T107" s="4" t="s">
        <v>12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0">
        <v>2348.1999999999998</v>
      </c>
      <c r="AA107" s="30">
        <f>U107+V107+W107+X107+Y107+Z107</f>
        <v>2348.1999999999998</v>
      </c>
      <c r="AB107" s="15">
        <v>2020</v>
      </c>
      <c r="AG107" s="3"/>
      <c r="AH107" s="12"/>
    </row>
    <row r="108" spans="2:34" ht="78" customHeight="1" x14ac:dyDescent="0.3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4" t="s">
        <v>115</v>
      </c>
      <c r="T108" s="4" t="s">
        <v>32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18">
        <v>26</v>
      </c>
      <c r="AA108" s="50">
        <f>U108+V108+W108+X108+Y108+Z108</f>
        <v>26</v>
      </c>
      <c r="AB108" s="15">
        <v>2020</v>
      </c>
      <c r="AC108" s="49"/>
      <c r="AG108" s="3"/>
      <c r="AH108" s="12"/>
    </row>
    <row r="109" spans="2:34" ht="66" customHeight="1" x14ac:dyDescent="0.35">
      <c r="B109" s="13">
        <v>0</v>
      </c>
      <c r="C109" s="13">
        <v>0</v>
      </c>
      <c r="D109" s="13">
        <v>0</v>
      </c>
      <c r="E109" s="13">
        <v>0</v>
      </c>
      <c r="F109" s="13">
        <v>7</v>
      </c>
      <c r="G109" s="13">
        <v>0</v>
      </c>
      <c r="H109" s="13">
        <v>0</v>
      </c>
      <c r="I109" s="13">
        <v>0</v>
      </c>
      <c r="J109" s="13">
        <v>1</v>
      </c>
      <c r="K109" s="13">
        <v>1</v>
      </c>
      <c r="L109" s="13">
        <v>0</v>
      </c>
      <c r="M109" s="13">
        <v>8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17" t="s">
        <v>116</v>
      </c>
      <c r="T109" s="119" t="s">
        <v>12</v>
      </c>
      <c r="U109" s="23">
        <f>U114+U116+U122+U123+U124+U126+U127+U129+U132+U133</f>
        <v>154942.5</v>
      </c>
      <c r="V109" s="23">
        <f>V114+V116+V122+V123+V124+V126+V127+V129+V132+V133</f>
        <v>0</v>
      </c>
      <c r="W109" s="23">
        <f>W114+W116+W122+W123+W124+W126+W127+W129+W132+W133</f>
        <v>0</v>
      </c>
      <c r="X109" s="23">
        <f>X114+X116+X122+X123+X124+X126+X127+X129+X132+X133</f>
        <v>43833.8</v>
      </c>
      <c r="Y109" s="23">
        <v>0</v>
      </c>
      <c r="Z109" s="24">
        <f>Z114+Z116+Z122+Z123+Z124+Z126+Z127+Z129+Z132+Z133</f>
        <v>0</v>
      </c>
      <c r="AA109" s="24">
        <f>U109+W109+X109+Y109+Z109</f>
        <v>198776.3</v>
      </c>
      <c r="AB109" s="25">
        <v>2018</v>
      </c>
      <c r="AG109" s="3"/>
      <c r="AH109" s="12"/>
    </row>
    <row r="110" spans="2:34" ht="70.5" customHeight="1" x14ac:dyDescent="0.35">
      <c r="B110" s="13">
        <v>0</v>
      </c>
      <c r="C110" s="13">
        <v>4</v>
      </c>
      <c r="D110" s="13">
        <v>3</v>
      </c>
      <c r="E110" s="13">
        <v>0</v>
      </c>
      <c r="F110" s="13">
        <v>7</v>
      </c>
      <c r="G110" s="13">
        <v>0</v>
      </c>
      <c r="H110" s="13">
        <v>1</v>
      </c>
      <c r="I110" s="13">
        <v>0</v>
      </c>
      <c r="J110" s="13">
        <v>1</v>
      </c>
      <c r="K110" s="13">
        <v>1</v>
      </c>
      <c r="L110" s="13" t="s">
        <v>117</v>
      </c>
      <c r="M110" s="13">
        <v>2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18"/>
      <c r="T110" s="120"/>
      <c r="U110" s="36">
        <v>0</v>
      </c>
      <c r="V110" s="36">
        <v>0</v>
      </c>
      <c r="W110" s="36">
        <v>0</v>
      </c>
      <c r="X110" s="36">
        <v>0</v>
      </c>
      <c r="Y110" s="23">
        <f>Y113+Y131+Y140+Y144</f>
        <v>250404.1</v>
      </c>
      <c r="Z110" s="24">
        <f>Z140+Z144+Z113+Z131</f>
        <v>299433.2</v>
      </c>
      <c r="AA110" s="24">
        <f>U110+V110+W110+X110+Y110+Z110</f>
        <v>549837.30000000005</v>
      </c>
      <c r="AB110" s="25">
        <v>2020</v>
      </c>
      <c r="AG110" s="3"/>
      <c r="AH110" s="12"/>
    </row>
    <row r="111" spans="2:34" ht="37.5" customHeight="1" x14ac:dyDescent="0.3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4" t="s">
        <v>118</v>
      </c>
      <c r="T111" s="4" t="s">
        <v>32</v>
      </c>
      <c r="U111" s="15">
        <v>2</v>
      </c>
      <c r="V111" s="15">
        <v>0</v>
      </c>
      <c r="W111" s="15">
        <v>0</v>
      </c>
      <c r="X111" s="15">
        <v>0</v>
      </c>
      <c r="Y111" s="15">
        <v>2</v>
      </c>
      <c r="Z111" s="18">
        <v>1</v>
      </c>
      <c r="AA111" s="18">
        <v>5</v>
      </c>
      <c r="AB111" s="15">
        <v>2020</v>
      </c>
      <c r="AG111" s="3"/>
      <c r="AH111" s="12"/>
    </row>
    <row r="112" spans="2:34" ht="56.25" customHeight="1" x14ac:dyDescent="0.3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4" t="s">
        <v>119</v>
      </c>
      <c r="T112" s="4" t="s">
        <v>40</v>
      </c>
      <c r="U112" s="15">
        <v>0</v>
      </c>
      <c r="V112" s="15">
        <v>0</v>
      </c>
      <c r="W112" s="15">
        <v>0</v>
      </c>
      <c r="X112" s="15">
        <v>0</v>
      </c>
      <c r="Y112" s="18">
        <v>80</v>
      </c>
      <c r="Z112" s="18">
        <v>100</v>
      </c>
      <c r="AA112" s="18">
        <f>U112+V112+W112+X112+Y112+Z112</f>
        <v>180</v>
      </c>
      <c r="AB112" s="18">
        <v>2020</v>
      </c>
      <c r="AG112" s="3"/>
      <c r="AH112" s="12"/>
    </row>
    <row r="113" spans="2:34" ht="18" customHeight="1" x14ac:dyDescent="0.35">
      <c r="B113" s="13">
        <v>0</v>
      </c>
      <c r="C113" s="13">
        <v>4</v>
      </c>
      <c r="D113" s="13">
        <v>3</v>
      </c>
      <c r="E113" s="13">
        <v>0</v>
      </c>
      <c r="F113" s="13">
        <v>7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1</v>
      </c>
      <c r="S113" s="101" t="s">
        <v>120</v>
      </c>
      <c r="T113" s="103" t="s">
        <v>12</v>
      </c>
      <c r="U113" s="29">
        <f>U120+U119+U118+U117+U116+U114+U115</f>
        <v>0</v>
      </c>
      <c r="V113" s="29">
        <f>V120+V119+V118+V117+V116+V114+V115</f>
        <v>0</v>
      </c>
      <c r="W113" s="29">
        <f>W120+W119+W118+W117+W116+W114+W115</f>
        <v>0</v>
      </c>
      <c r="X113" s="29">
        <f>X120+X119+X118+X117+X116+X114+X115</f>
        <v>22239.9</v>
      </c>
      <c r="Y113" s="30">
        <f>Y120+Y119+Y118+Y117+Y116+Y114+Y115</f>
        <v>122563.2</v>
      </c>
      <c r="Z113" s="30">
        <f>Z114+Z115+Z116+Z117+Z118+Z119+Z120</f>
        <v>124896.2</v>
      </c>
      <c r="AA113" s="30">
        <f>AA120+AA119+AA118+AA117+AA116+AA114+AA115</f>
        <v>269699.30000000005</v>
      </c>
      <c r="AB113" s="18">
        <v>2020</v>
      </c>
      <c r="AG113" s="3"/>
      <c r="AH113" s="12"/>
    </row>
    <row r="114" spans="2:34" ht="24" customHeight="1" x14ac:dyDescent="0.35">
      <c r="B114" s="13">
        <v>0</v>
      </c>
      <c r="C114" s="13">
        <v>4</v>
      </c>
      <c r="D114" s="13">
        <v>3</v>
      </c>
      <c r="E114" s="13">
        <v>0</v>
      </c>
      <c r="F114" s="13">
        <v>7</v>
      </c>
      <c r="G114" s="13">
        <v>0</v>
      </c>
      <c r="H114" s="13">
        <v>1</v>
      </c>
      <c r="I114" s="13">
        <v>0</v>
      </c>
      <c r="J114" s="13">
        <v>1</v>
      </c>
      <c r="K114" s="13">
        <v>1</v>
      </c>
      <c r="L114" s="13">
        <v>0</v>
      </c>
      <c r="M114" s="13">
        <v>8</v>
      </c>
      <c r="N114" s="13">
        <v>0</v>
      </c>
      <c r="O114" s="13">
        <v>0</v>
      </c>
      <c r="P114" s="13">
        <v>0</v>
      </c>
      <c r="Q114" s="13">
        <v>0</v>
      </c>
      <c r="R114" s="13">
        <v>1</v>
      </c>
      <c r="S114" s="115"/>
      <c r="T114" s="116"/>
      <c r="U114" s="29">
        <v>0</v>
      </c>
      <c r="V114" s="29">
        <v>0</v>
      </c>
      <c r="W114" s="29">
        <v>0</v>
      </c>
      <c r="X114" s="29">
        <v>2350.5</v>
      </c>
      <c r="Y114" s="30">
        <v>0</v>
      </c>
      <c r="Z114" s="30">
        <v>0</v>
      </c>
      <c r="AA114" s="30">
        <f t="shared" ref="AA114:AA120" si="11">Z114+Y114+X114+W114+V114+U114</f>
        <v>2350.5</v>
      </c>
      <c r="AB114" s="18">
        <v>2018</v>
      </c>
      <c r="AC114" s="33"/>
      <c r="AG114" s="3"/>
      <c r="AH114" s="12"/>
    </row>
    <row r="115" spans="2:34" ht="24" customHeight="1" x14ac:dyDescent="0.35">
      <c r="B115" s="13">
        <v>0</v>
      </c>
      <c r="C115" s="13">
        <v>4</v>
      </c>
      <c r="D115" s="13">
        <v>3</v>
      </c>
      <c r="E115" s="13">
        <v>0</v>
      </c>
      <c r="F115" s="13">
        <v>7</v>
      </c>
      <c r="G115" s="13">
        <v>0</v>
      </c>
      <c r="H115" s="13">
        <v>1</v>
      </c>
      <c r="I115" s="13">
        <v>0</v>
      </c>
      <c r="J115" s="13">
        <v>1</v>
      </c>
      <c r="K115" s="13">
        <v>1</v>
      </c>
      <c r="L115" s="13" t="s">
        <v>117</v>
      </c>
      <c r="M115" s="13">
        <v>2</v>
      </c>
      <c r="N115" s="13">
        <v>5</v>
      </c>
      <c r="O115" s="13">
        <v>1</v>
      </c>
      <c r="P115" s="13">
        <v>5</v>
      </c>
      <c r="Q115" s="13">
        <v>9</v>
      </c>
      <c r="R115" s="13" t="s">
        <v>121</v>
      </c>
      <c r="S115" s="115"/>
      <c r="T115" s="116"/>
      <c r="U115" s="29">
        <v>0</v>
      </c>
      <c r="V115" s="29">
        <v>0</v>
      </c>
      <c r="W115" s="29">
        <v>0</v>
      </c>
      <c r="X115" s="29">
        <v>0</v>
      </c>
      <c r="Y115" s="30">
        <v>795.7</v>
      </c>
      <c r="Z115" s="30">
        <v>795.7</v>
      </c>
      <c r="AA115" s="30">
        <f t="shared" si="11"/>
        <v>1591.4</v>
      </c>
      <c r="AB115" s="18">
        <v>2020</v>
      </c>
      <c r="AC115" s="33"/>
      <c r="AG115" s="3"/>
      <c r="AH115" s="12"/>
    </row>
    <row r="116" spans="2:34" ht="20.25" customHeight="1" x14ac:dyDescent="0.35">
      <c r="B116" s="13">
        <v>0</v>
      </c>
      <c r="C116" s="13">
        <v>4</v>
      </c>
      <c r="D116" s="13">
        <v>3</v>
      </c>
      <c r="E116" s="13">
        <v>0</v>
      </c>
      <c r="F116" s="13">
        <v>7</v>
      </c>
      <c r="G116" s="13">
        <v>0</v>
      </c>
      <c r="H116" s="13">
        <v>1</v>
      </c>
      <c r="I116" s="13">
        <v>0</v>
      </c>
      <c r="J116" s="13">
        <v>1</v>
      </c>
      <c r="K116" s="13">
        <v>1</v>
      </c>
      <c r="L116" s="13">
        <v>0</v>
      </c>
      <c r="M116" s="13">
        <v>8</v>
      </c>
      <c r="N116" s="13" t="s">
        <v>79</v>
      </c>
      <c r="O116" s="13">
        <v>1</v>
      </c>
      <c r="P116" s="13">
        <v>5</v>
      </c>
      <c r="Q116" s="13">
        <v>9</v>
      </c>
      <c r="R116" s="13">
        <v>1</v>
      </c>
      <c r="S116" s="115"/>
      <c r="T116" s="116"/>
      <c r="U116" s="29">
        <v>0</v>
      </c>
      <c r="V116" s="29">
        <v>0</v>
      </c>
      <c r="W116" s="29">
        <v>0</v>
      </c>
      <c r="X116" s="29">
        <v>19889.400000000001</v>
      </c>
      <c r="Y116" s="30">
        <v>101.7</v>
      </c>
      <c r="Z116" s="30">
        <v>0</v>
      </c>
      <c r="AA116" s="30">
        <f t="shared" si="11"/>
        <v>19991.100000000002</v>
      </c>
      <c r="AB116" s="18">
        <v>2019</v>
      </c>
      <c r="AC116" s="33"/>
      <c r="AG116" s="3"/>
      <c r="AH116" s="12"/>
    </row>
    <row r="117" spans="2:34" ht="18.75" customHeight="1" x14ac:dyDescent="0.35">
      <c r="B117" s="13">
        <v>0</v>
      </c>
      <c r="C117" s="13">
        <v>4</v>
      </c>
      <c r="D117" s="13">
        <v>3</v>
      </c>
      <c r="E117" s="13">
        <v>0</v>
      </c>
      <c r="F117" s="13">
        <v>7</v>
      </c>
      <c r="G117" s="13">
        <v>0</v>
      </c>
      <c r="H117" s="13">
        <v>1</v>
      </c>
      <c r="I117" s="13">
        <v>0</v>
      </c>
      <c r="J117" s="13">
        <v>1</v>
      </c>
      <c r="K117" s="13">
        <v>1</v>
      </c>
      <c r="L117" s="13" t="s">
        <v>117</v>
      </c>
      <c r="M117" s="13">
        <v>2</v>
      </c>
      <c r="N117" s="13">
        <v>0</v>
      </c>
      <c r="O117" s="13">
        <v>0</v>
      </c>
      <c r="P117" s="13">
        <v>0</v>
      </c>
      <c r="Q117" s="13">
        <v>0</v>
      </c>
      <c r="R117" s="13">
        <v>1</v>
      </c>
      <c r="S117" s="115"/>
      <c r="T117" s="116"/>
      <c r="U117" s="29">
        <v>0</v>
      </c>
      <c r="V117" s="29">
        <v>0</v>
      </c>
      <c r="W117" s="29">
        <v>0</v>
      </c>
      <c r="X117" s="29">
        <v>0</v>
      </c>
      <c r="Y117" s="30">
        <v>2281</v>
      </c>
      <c r="Z117" s="30">
        <v>15083.6</v>
      </c>
      <c r="AA117" s="30">
        <f t="shared" si="11"/>
        <v>17364.599999999999</v>
      </c>
      <c r="AB117" s="18">
        <v>2020</v>
      </c>
      <c r="AG117" s="3"/>
      <c r="AH117" s="12"/>
    </row>
    <row r="118" spans="2:34" ht="20.25" customHeight="1" x14ac:dyDescent="0.35">
      <c r="B118" s="13">
        <v>0</v>
      </c>
      <c r="C118" s="13">
        <v>4</v>
      </c>
      <c r="D118" s="13">
        <v>3</v>
      </c>
      <c r="E118" s="13">
        <v>0</v>
      </c>
      <c r="F118" s="13">
        <v>7</v>
      </c>
      <c r="G118" s="13">
        <v>0</v>
      </c>
      <c r="H118" s="13">
        <v>1</v>
      </c>
      <c r="I118" s="13">
        <v>0</v>
      </c>
      <c r="J118" s="13">
        <v>1</v>
      </c>
      <c r="K118" s="13">
        <v>1</v>
      </c>
      <c r="L118" s="13" t="s">
        <v>117</v>
      </c>
      <c r="M118" s="13">
        <v>2</v>
      </c>
      <c r="N118" s="13">
        <v>1</v>
      </c>
      <c r="O118" s="13">
        <v>0</v>
      </c>
      <c r="P118" s="13">
        <v>1</v>
      </c>
      <c r="Q118" s="13">
        <v>5</v>
      </c>
      <c r="R118" s="13">
        <v>1</v>
      </c>
      <c r="S118" s="115"/>
      <c r="T118" s="116"/>
      <c r="U118" s="29">
        <v>0</v>
      </c>
      <c r="V118" s="29">
        <v>0</v>
      </c>
      <c r="W118" s="29">
        <v>0</v>
      </c>
      <c r="X118" s="29">
        <v>0</v>
      </c>
      <c r="Y118" s="30">
        <v>36884.199999999997</v>
      </c>
      <c r="Z118" s="30">
        <v>35231.5</v>
      </c>
      <c r="AA118" s="30">
        <f t="shared" si="11"/>
        <v>72115.7</v>
      </c>
      <c r="AB118" s="18">
        <v>2020</v>
      </c>
      <c r="AG118" s="3"/>
      <c r="AH118" s="12"/>
    </row>
    <row r="119" spans="2:34" ht="18.75" customHeight="1" x14ac:dyDescent="0.35">
      <c r="B119" s="13">
        <v>0</v>
      </c>
      <c r="C119" s="13">
        <v>4</v>
      </c>
      <c r="D119" s="13">
        <v>3</v>
      </c>
      <c r="E119" s="13">
        <v>0</v>
      </c>
      <c r="F119" s="13">
        <v>7</v>
      </c>
      <c r="G119" s="13">
        <v>0</v>
      </c>
      <c r="H119" s="13">
        <v>1</v>
      </c>
      <c r="I119" s="13">
        <v>0</v>
      </c>
      <c r="J119" s="13">
        <v>1</v>
      </c>
      <c r="K119" s="13">
        <v>1</v>
      </c>
      <c r="L119" s="13" t="s">
        <v>117</v>
      </c>
      <c r="M119" s="13">
        <v>2</v>
      </c>
      <c r="N119" s="13">
        <v>5</v>
      </c>
      <c r="O119" s="13">
        <v>1</v>
      </c>
      <c r="P119" s="13">
        <v>5</v>
      </c>
      <c r="Q119" s="13">
        <v>9</v>
      </c>
      <c r="R119" s="13">
        <v>1</v>
      </c>
      <c r="S119" s="115"/>
      <c r="T119" s="116"/>
      <c r="U119" s="29">
        <v>0</v>
      </c>
      <c r="V119" s="29">
        <v>0</v>
      </c>
      <c r="W119" s="29">
        <v>0</v>
      </c>
      <c r="X119" s="29">
        <v>0</v>
      </c>
      <c r="Y119" s="30">
        <v>73279.5</v>
      </c>
      <c r="Z119" s="30">
        <v>64977.5</v>
      </c>
      <c r="AA119" s="30">
        <f t="shared" si="11"/>
        <v>138257</v>
      </c>
      <c r="AB119" s="18">
        <v>2020</v>
      </c>
      <c r="AG119" s="3"/>
      <c r="AH119" s="12"/>
    </row>
    <row r="120" spans="2:34" ht="18" customHeight="1" x14ac:dyDescent="0.35">
      <c r="B120" s="13">
        <v>0</v>
      </c>
      <c r="C120" s="13">
        <v>4</v>
      </c>
      <c r="D120" s="13">
        <v>3</v>
      </c>
      <c r="E120" s="13">
        <v>0</v>
      </c>
      <c r="F120" s="13">
        <v>7</v>
      </c>
      <c r="G120" s="13">
        <v>0</v>
      </c>
      <c r="H120" s="13">
        <v>1</v>
      </c>
      <c r="I120" s="13">
        <v>0</v>
      </c>
      <c r="J120" s="13">
        <v>1</v>
      </c>
      <c r="K120" s="13">
        <v>1</v>
      </c>
      <c r="L120" s="13" t="s">
        <v>117</v>
      </c>
      <c r="M120" s="13">
        <v>2</v>
      </c>
      <c r="N120" s="13" t="s">
        <v>36</v>
      </c>
      <c r="O120" s="13">
        <v>0</v>
      </c>
      <c r="P120" s="13">
        <v>1</v>
      </c>
      <c r="Q120" s="13">
        <v>5</v>
      </c>
      <c r="R120" s="13">
        <v>1</v>
      </c>
      <c r="S120" s="102"/>
      <c r="T120" s="104"/>
      <c r="U120" s="29">
        <v>0</v>
      </c>
      <c r="V120" s="29">
        <v>0</v>
      </c>
      <c r="W120" s="29">
        <v>0</v>
      </c>
      <c r="X120" s="29">
        <v>0</v>
      </c>
      <c r="Y120" s="30">
        <v>9221.1</v>
      </c>
      <c r="Z120" s="30">
        <v>8807.9</v>
      </c>
      <c r="AA120" s="30">
        <f t="shared" si="11"/>
        <v>18029</v>
      </c>
      <c r="AB120" s="18">
        <v>2020</v>
      </c>
      <c r="AG120" s="3"/>
      <c r="AH120" s="12"/>
    </row>
    <row r="121" spans="2:34" ht="61.5" customHeight="1" x14ac:dyDescent="0.3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4" t="s">
        <v>122</v>
      </c>
      <c r="T121" s="4" t="s">
        <v>40</v>
      </c>
      <c r="U121" s="15">
        <v>0</v>
      </c>
      <c r="V121" s="15">
        <v>0</v>
      </c>
      <c r="W121" s="15" t="s">
        <v>45</v>
      </c>
      <c r="X121" s="15">
        <v>0</v>
      </c>
      <c r="Y121" s="18">
        <v>0</v>
      </c>
      <c r="Z121" s="18">
        <v>0</v>
      </c>
      <c r="AA121" s="18">
        <v>0</v>
      </c>
      <c r="AB121" s="18">
        <v>2020</v>
      </c>
      <c r="AG121" s="3"/>
      <c r="AH121" s="12"/>
    </row>
    <row r="122" spans="2:34" ht="21.75" customHeight="1" x14ac:dyDescent="0.35">
      <c r="B122" s="13">
        <v>0</v>
      </c>
      <c r="C122" s="13">
        <v>0</v>
      </c>
      <c r="D122" s="13">
        <v>7</v>
      </c>
      <c r="E122" s="13">
        <v>0</v>
      </c>
      <c r="F122" s="13">
        <v>7</v>
      </c>
      <c r="G122" s="13">
        <v>0</v>
      </c>
      <c r="H122" s="13">
        <v>0</v>
      </c>
      <c r="I122" s="13">
        <v>0</v>
      </c>
      <c r="J122" s="13">
        <v>1</v>
      </c>
      <c r="K122" s="13">
        <v>1</v>
      </c>
      <c r="L122" s="13">
        <v>0</v>
      </c>
      <c r="M122" s="13">
        <v>8</v>
      </c>
      <c r="N122" s="13">
        <v>0</v>
      </c>
      <c r="O122" s="13">
        <v>0</v>
      </c>
      <c r="P122" s="13">
        <v>0</v>
      </c>
      <c r="Q122" s="13">
        <v>0</v>
      </c>
      <c r="R122" s="13">
        <v>2</v>
      </c>
      <c r="S122" s="105" t="s">
        <v>123</v>
      </c>
      <c r="T122" s="103" t="s">
        <v>12</v>
      </c>
      <c r="U122" s="29">
        <v>30450</v>
      </c>
      <c r="V122" s="29">
        <v>0</v>
      </c>
      <c r="W122" s="29">
        <v>0</v>
      </c>
      <c r="X122" s="29">
        <v>0</v>
      </c>
      <c r="Y122" s="30">
        <v>0</v>
      </c>
      <c r="Z122" s="30">
        <v>0</v>
      </c>
      <c r="AA122" s="30">
        <f>Z122+Y122+X122+W122+V122+U122</f>
        <v>30450</v>
      </c>
      <c r="AB122" s="18">
        <v>2015</v>
      </c>
      <c r="AG122" s="3"/>
      <c r="AH122" s="12"/>
    </row>
    <row r="123" spans="2:34" ht="25.5" customHeight="1" x14ac:dyDescent="0.35">
      <c r="B123" s="13">
        <v>0</v>
      </c>
      <c r="C123" s="13">
        <v>0</v>
      </c>
      <c r="D123" s="13">
        <v>7</v>
      </c>
      <c r="E123" s="13">
        <v>0</v>
      </c>
      <c r="F123" s="13">
        <v>7</v>
      </c>
      <c r="G123" s="13">
        <v>0</v>
      </c>
      <c r="H123" s="13">
        <v>1</v>
      </c>
      <c r="I123" s="13">
        <v>0</v>
      </c>
      <c r="J123" s="13">
        <v>1</v>
      </c>
      <c r="K123" s="13">
        <v>1</v>
      </c>
      <c r="L123" s="13">
        <v>5</v>
      </c>
      <c r="M123" s="13">
        <v>0</v>
      </c>
      <c r="N123" s="13">
        <v>5</v>
      </c>
      <c r="O123" s="13">
        <v>9</v>
      </c>
      <c r="P123" s="13">
        <v>0</v>
      </c>
      <c r="Q123" s="13">
        <v>0</v>
      </c>
      <c r="R123" s="13">
        <v>0</v>
      </c>
      <c r="S123" s="130"/>
      <c r="T123" s="116"/>
      <c r="U123" s="29">
        <v>60160.1</v>
      </c>
      <c r="V123" s="29">
        <v>0</v>
      </c>
      <c r="W123" s="29">
        <v>0</v>
      </c>
      <c r="X123" s="29">
        <v>0</v>
      </c>
      <c r="Y123" s="30">
        <v>0</v>
      </c>
      <c r="Z123" s="30">
        <v>0</v>
      </c>
      <c r="AA123" s="30">
        <f>Z123+Y123+X123+W123+V123+U123</f>
        <v>60160.1</v>
      </c>
      <c r="AB123" s="18">
        <v>2015</v>
      </c>
      <c r="AG123" s="3"/>
      <c r="AH123" s="12"/>
    </row>
    <row r="124" spans="2:34" ht="21.75" customHeight="1" x14ac:dyDescent="0.35">
      <c r="B124" s="13">
        <v>0</v>
      </c>
      <c r="C124" s="13">
        <v>0</v>
      </c>
      <c r="D124" s="13">
        <v>7</v>
      </c>
      <c r="E124" s="13">
        <v>0</v>
      </c>
      <c r="F124" s="13">
        <v>7</v>
      </c>
      <c r="G124" s="13">
        <v>0</v>
      </c>
      <c r="H124" s="13">
        <v>1</v>
      </c>
      <c r="I124" s="13">
        <v>0</v>
      </c>
      <c r="J124" s="13">
        <v>1</v>
      </c>
      <c r="K124" s="13">
        <v>1</v>
      </c>
      <c r="L124" s="13">
        <v>7</v>
      </c>
      <c r="M124" s="13">
        <v>8</v>
      </c>
      <c r="N124" s="13">
        <v>9</v>
      </c>
      <c r="O124" s="13">
        <v>1</v>
      </c>
      <c r="P124" s="13">
        <v>0</v>
      </c>
      <c r="Q124" s="13">
        <v>0</v>
      </c>
      <c r="R124" s="13">
        <v>0</v>
      </c>
      <c r="S124" s="106"/>
      <c r="T124" s="104"/>
      <c r="U124" s="29">
        <v>10889.9</v>
      </c>
      <c r="V124" s="29">
        <v>0</v>
      </c>
      <c r="W124" s="29">
        <v>0</v>
      </c>
      <c r="X124" s="29">
        <v>0</v>
      </c>
      <c r="Y124" s="30">
        <v>0</v>
      </c>
      <c r="Z124" s="30">
        <v>0</v>
      </c>
      <c r="AA124" s="30">
        <f>Z124+Y124+X124+W124+V124+U124</f>
        <v>10889.9</v>
      </c>
      <c r="AB124" s="18">
        <v>2015</v>
      </c>
      <c r="AG124" s="3"/>
      <c r="AH124" s="12"/>
    </row>
    <row r="125" spans="2:34" ht="43.5" customHeight="1" x14ac:dyDescent="0.3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4" t="s">
        <v>124</v>
      </c>
      <c r="T125" s="4" t="s">
        <v>32</v>
      </c>
      <c r="U125" s="15">
        <v>1</v>
      </c>
      <c r="V125" s="15" t="s">
        <v>45</v>
      </c>
      <c r="W125" s="15" t="s">
        <v>45</v>
      </c>
      <c r="X125" s="15" t="s">
        <v>45</v>
      </c>
      <c r="Y125" s="15" t="s">
        <v>45</v>
      </c>
      <c r="Z125" s="15" t="s">
        <v>45</v>
      </c>
      <c r="AA125" s="15">
        <v>1</v>
      </c>
      <c r="AB125" s="15">
        <v>2015</v>
      </c>
      <c r="AG125" s="3"/>
      <c r="AH125" s="12"/>
    </row>
    <row r="126" spans="2:34" x14ac:dyDescent="0.35">
      <c r="B126" s="13">
        <v>0</v>
      </c>
      <c r="C126" s="13">
        <v>0</v>
      </c>
      <c r="D126" s="13">
        <v>7</v>
      </c>
      <c r="E126" s="13">
        <v>0</v>
      </c>
      <c r="F126" s="13">
        <v>7</v>
      </c>
      <c r="G126" s="13">
        <v>0</v>
      </c>
      <c r="H126" s="13">
        <v>0</v>
      </c>
      <c r="I126" s="13">
        <v>0</v>
      </c>
      <c r="J126" s="13">
        <v>1</v>
      </c>
      <c r="K126" s="13">
        <v>1</v>
      </c>
      <c r="L126" s="13">
        <v>0</v>
      </c>
      <c r="M126" s="13">
        <v>8</v>
      </c>
      <c r="N126" s="13">
        <v>0</v>
      </c>
      <c r="O126" s="13">
        <v>0</v>
      </c>
      <c r="P126" s="13">
        <v>0</v>
      </c>
      <c r="Q126" s="13">
        <v>0</v>
      </c>
      <c r="R126" s="13">
        <v>3</v>
      </c>
      <c r="S126" s="105" t="s">
        <v>125</v>
      </c>
      <c r="T126" s="103" t="s">
        <v>12</v>
      </c>
      <c r="U126" s="29">
        <v>293.8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f>Z126+Y126+X126+W126+V126+U126</f>
        <v>293.8</v>
      </c>
      <c r="AB126" s="15">
        <v>2015</v>
      </c>
      <c r="AG126" s="3"/>
      <c r="AH126" s="12"/>
    </row>
    <row r="127" spans="2:34" ht="18.75" customHeight="1" x14ac:dyDescent="0.35">
      <c r="B127" s="13">
        <v>0</v>
      </c>
      <c r="C127" s="13">
        <v>0</v>
      </c>
      <c r="D127" s="13">
        <v>7</v>
      </c>
      <c r="E127" s="13">
        <v>0</v>
      </c>
      <c r="F127" s="13">
        <v>7</v>
      </c>
      <c r="G127" s="13">
        <v>0</v>
      </c>
      <c r="H127" s="13">
        <v>1</v>
      </c>
      <c r="I127" s="13">
        <v>0</v>
      </c>
      <c r="J127" s="13">
        <v>1</v>
      </c>
      <c r="K127" s="13">
        <v>1</v>
      </c>
      <c r="L127" s="13">
        <v>5</v>
      </c>
      <c r="M127" s="13">
        <v>0</v>
      </c>
      <c r="N127" s="13">
        <v>5</v>
      </c>
      <c r="O127" s="13">
        <v>9</v>
      </c>
      <c r="P127" s="13">
        <v>0</v>
      </c>
      <c r="Q127" s="13">
        <v>0</v>
      </c>
      <c r="R127" s="13">
        <v>0</v>
      </c>
      <c r="S127" s="106"/>
      <c r="T127" s="104"/>
      <c r="U127" s="29">
        <v>26144.2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f>Z127+Y127+X127+W127+V127+U127</f>
        <v>26144.2</v>
      </c>
      <c r="AB127" s="15">
        <v>2015</v>
      </c>
      <c r="AG127" s="3"/>
      <c r="AH127" s="12"/>
    </row>
    <row r="128" spans="2:34" ht="37.5" x14ac:dyDescent="0.3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4" t="s">
        <v>124</v>
      </c>
      <c r="T128" s="4" t="s">
        <v>32</v>
      </c>
      <c r="U128" s="15">
        <v>1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1</v>
      </c>
      <c r="AB128" s="15">
        <v>2015</v>
      </c>
      <c r="AG128" s="3"/>
      <c r="AH128" s="12"/>
    </row>
    <row r="129" spans="2:34" ht="56.25" x14ac:dyDescent="0.35">
      <c r="B129" s="13">
        <v>0</v>
      </c>
      <c r="C129" s="13">
        <v>0</v>
      </c>
      <c r="D129" s="13">
        <v>7</v>
      </c>
      <c r="E129" s="13">
        <v>0</v>
      </c>
      <c r="F129" s="13">
        <v>7</v>
      </c>
      <c r="G129" s="13">
        <v>0</v>
      </c>
      <c r="H129" s="13">
        <v>1</v>
      </c>
      <c r="I129" s="13">
        <v>0</v>
      </c>
      <c r="J129" s="13">
        <v>1</v>
      </c>
      <c r="K129" s="13">
        <v>1</v>
      </c>
      <c r="L129" s="13">
        <v>0</v>
      </c>
      <c r="M129" s="13">
        <v>8</v>
      </c>
      <c r="N129" s="13">
        <v>0</v>
      </c>
      <c r="O129" s="13">
        <v>4</v>
      </c>
      <c r="P129" s="13">
        <v>0</v>
      </c>
      <c r="Q129" s="13">
        <v>0</v>
      </c>
      <c r="R129" s="13">
        <v>4</v>
      </c>
      <c r="S129" s="14" t="s">
        <v>126</v>
      </c>
      <c r="T129" s="4" t="s">
        <v>12</v>
      </c>
      <c r="U129" s="29">
        <v>27004.5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29">
        <f>Z129+Y129+X129+W129+V129+U129</f>
        <v>27004.5</v>
      </c>
      <c r="AB129" s="15">
        <v>2015</v>
      </c>
      <c r="AG129" s="3"/>
      <c r="AH129" s="12"/>
    </row>
    <row r="130" spans="2:34" ht="37.5" x14ac:dyDescent="0.35">
      <c r="B130" s="13">
        <v>0</v>
      </c>
      <c r="C130" s="13">
        <v>4</v>
      </c>
      <c r="D130" s="13">
        <v>3</v>
      </c>
      <c r="E130" s="13">
        <v>0</v>
      </c>
      <c r="F130" s="13">
        <v>7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3</v>
      </c>
      <c r="S130" s="14" t="s">
        <v>124</v>
      </c>
      <c r="T130" s="4" t="s">
        <v>32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8">
        <v>0</v>
      </c>
      <c r="AA130" s="18">
        <v>0</v>
      </c>
      <c r="AB130" s="18">
        <v>2015</v>
      </c>
      <c r="AG130" s="3"/>
      <c r="AH130" s="12"/>
    </row>
    <row r="131" spans="2:34" x14ac:dyDescent="0.35">
      <c r="B131" s="13">
        <v>0</v>
      </c>
      <c r="C131" s="13">
        <v>4</v>
      </c>
      <c r="D131" s="13">
        <v>3</v>
      </c>
      <c r="E131" s="13">
        <v>0</v>
      </c>
      <c r="F131" s="13">
        <v>7</v>
      </c>
      <c r="G131" s="13">
        <v>0</v>
      </c>
      <c r="H131" s="13">
        <v>1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01" t="s">
        <v>127</v>
      </c>
      <c r="T131" s="103" t="s">
        <v>12</v>
      </c>
      <c r="U131" s="29">
        <f t="shared" ref="U131:AA131" si="12">U132+U133+U134+U135+U136+U137+U138</f>
        <v>0</v>
      </c>
      <c r="V131" s="29">
        <f t="shared" si="12"/>
        <v>0</v>
      </c>
      <c r="W131" s="29">
        <f t="shared" si="12"/>
        <v>0</v>
      </c>
      <c r="X131" s="29">
        <f t="shared" si="12"/>
        <v>21593.9</v>
      </c>
      <c r="Y131" s="29">
        <f t="shared" si="12"/>
        <v>123945.3</v>
      </c>
      <c r="Z131" s="30">
        <f t="shared" si="12"/>
        <v>26604.799999999996</v>
      </c>
      <c r="AA131" s="30">
        <f t="shared" si="12"/>
        <v>172144</v>
      </c>
      <c r="AB131" s="18">
        <v>2020</v>
      </c>
      <c r="AG131" s="3"/>
      <c r="AH131" s="12"/>
    </row>
    <row r="132" spans="2:34" ht="24.75" customHeight="1" x14ac:dyDescent="0.35">
      <c r="B132" s="13">
        <v>0</v>
      </c>
      <c r="C132" s="13">
        <v>4</v>
      </c>
      <c r="D132" s="13">
        <v>3</v>
      </c>
      <c r="E132" s="13">
        <v>0</v>
      </c>
      <c r="F132" s="13">
        <v>7</v>
      </c>
      <c r="G132" s="13">
        <v>0</v>
      </c>
      <c r="H132" s="13">
        <v>1</v>
      </c>
      <c r="I132" s="13">
        <v>0</v>
      </c>
      <c r="J132" s="13">
        <v>1</v>
      </c>
      <c r="K132" s="13">
        <v>1</v>
      </c>
      <c r="L132" s="13">
        <v>0</v>
      </c>
      <c r="M132" s="13">
        <v>8</v>
      </c>
      <c r="N132" s="13">
        <v>0</v>
      </c>
      <c r="O132" s="13">
        <v>0</v>
      </c>
      <c r="P132" s="13">
        <v>0</v>
      </c>
      <c r="Q132" s="13">
        <v>0</v>
      </c>
      <c r="R132" s="13">
        <v>3</v>
      </c>
      <c r="S132" s="115"/>
      <c r="T132" s="116"/>
      <c r="U132" s="29">
        <v>0</v>
      </c>
      <c r="V132" s="29">
        <v>0</v>
      </c>
      <c r="W132" s="29">
        <v>0</v>
      </c>
      <c r="X132" s="29">
        <v>2755</v>
      </c>
      <c r="Y132" s="29">
        <v>0</v>
      </c>
      <c r="Z132" s="30">
        <v>0</v>
      </c>
      <c r="AA132" s="30">
        <f t="shared" ref="AA132:AA138" si="13">U132+V132+W132+X132+Y132+Z132</f>
        <v>2755</v>
      </c>
      <c r="AB132" s="18">
        <v>2018</v>
      </c>
      <c r="AG132" s="3"/>
      <c r="AH132" s="12"/>
    </row>
    <row r="133" spans="2:34" ht="24" customHeight="1" x14ac:dyDescent="0.35">
      <c r="B133" s="13">
        <v>0</v>
      </c>
      <c r="C133" s="13">
        <v>4</v>
      </c>
      <c r="D133" s="13">
        <v>3</v>
      </c>
      <c r="E133" s="13">
        <v>0</v>
      </c>
      <c r="F133" s="13">
        <v>7</v>
      </c>
      <c r="G133" s="13">
        <v>0</v>
      </c>
      <c r="H133" s="13">
        <v>1</v>
      </c>
      <c r="I133" s="13">
        <v>0</v>
      </c>
      <c r="J133" s="13">
        <v>1</v>
      </c>
      <c r="K133" s="13">
        <v>1</v>
      </c>
      <c r="L133" s="13" t="s">
        <v>128</v>
      </c>
      <c r="M133" s="13">
        <v>2</v>
      </c>
      <c r="N133" s="13">
        <v>5</v>
      </c>
      <c r="O133" s="13">
        <v>1</v>
      </c>
      <c r="P133" s="13">
        <v>5</v>
      </c>
      <c r="Q133" s="13">
        <v>9</v>
      </c>
      <c r="R133" s="13">
        <v>3</v>
      </c>
      <c r="S133" s="115"/>
      <c r="T133" s="116"/>
      <c r="U133" s="29">
        <v>0</v>
      </c>
      <c r="V133" s="29">
        <v>0</v>
      </c>
      <c r="W133" s="29">
        <v>0</v>
      </c>
      <c r="X133" s="29">
        <v>18838.900000000001</v>
      </c>
      <c r="Y133" s="29">
        <v>0</v>
      </c>
      <c r="Z133" s="30">
        <v>0</v>
      </c>
      <c r="AA133" s="30">
        <f t="shared" si="13"/>
        <v>18838.900000000001</v>
      </c>
      <c r="AB133" s="18">
        <v>2018</v>
      </c>
      <c r="AG133" s="3"/>
      <c r="AH133" s="12"/>
    </row>
    <row r="134" spans="2:34" ht="24" customHeight="1" x14ac:dyDescent="0.35">
      <c r="B134" s="13">
        <v>0</v>
      </c>
      <c r="C134" s="13">
        <v>4</v>
      </c>
      <c r="D134" s="13">
        <v>3</v>
      </c>
      <c r="E134" s="13">
        <v>0</v>
      </c>
      <c r="F134" s="13">
        <v>7</v>
      </c>
      <c r="G134" s="13">
        <v>0</v>
      </c>
      <c r="H134" s="13">
        <v>1</v>
      </c>
      <c r="I134" s="13">
        <v>0</v>
      </c>
      <c r="J134" s="13">
        <v>1</v>
      </c>
      <c r="K134" s="13">
        <v>1</v>
      </c>
      <c r="L134" s="13" t="s">
        <v>117</v>
      </c>
      <c r="M134" s="13">
        <v>2</v>
      </c>
      <c r="N134" s="13">
        <v>5</v>
      </c>
      <c r="O134" s="13">
        <v>1</v>
      </c>
      <c r="P134" s="13">
        <v>5</v>
      </c>
      <c r="Q134" s="13">
        <v>9</v>
      </c>
      <c r="R134" s="13" t="s">
        <v>121</v>
      </c>
      <c r="S134" s="115"/>
      <c r="T134" s="116"/>
      <c r="U134" s="29">
        <v>0</v>
      </c>
      <c r="V134" s="29">
        <v>0</v>
      </c>
      <c r="W134" s="29">
        <v>0</v>
      </c>
      <c r="X134" s="29">
        <v>0</v>
      </c>
      <c r="Y134" s="29">
        <v>19461.7</v>
      </c>
      <c r="Z134" s="30">
        <v>2607.1</v>
      </c>
      <c r="AA134" s="30">
        <f t="shared" si="13"/>
        <v>22068.799999999999</v>
      </c>
      <c r="AB134" s="18">
        <v>2020</v>
      </c>
      <c r="AG134" s="3"/>
      <c r="AH134" s="12"/>
    </row>
    <row r="135" spans="2:34" x14ac:dyDescent="0.35">
      <c r="B135" s="13">
        <v>0</v>
      </c>
      <c r="C135" s="13">
        <v>4</v>
      </c>
      <c r="D135" s="13">
        <v>3</v>
      </c>
      <c r="E135" s="13">
        <v>0</v>
      </c>
      <c r="F135" s="13">
        <v>7</v>
      </c>
      <c r="G135" s="13">
        <v>0</v>
      </c>
      <c r="H135" s="13">
        <v>1</v>
      </c>
      <c r="I135" s="13">
        <v>0</v>
      </c>
      <c r="J135" s="13">
        <v>1</v>
      </c>
      <c r="K135" s="13">
        <v>1</v>
      </c>
      <c r="L135" s="13" t="s">
        <v>117</v>
      </c>
      <c r="M135" s="13">
        <v>2</v>
      </c>
      <c r="N135" s="13">
        <v>0</v>
      </c>
      <c r="O135" s="13">
        <v>0</v>
      </c>
      <c r="P135" s="13">
        <v>0</v>
      </c>
      <c r="Q135" s="13">
        <v>0</v>
      </c>
      <c r="R135" s="13">
        <v>3</v>
      </c>
      <c r="S135" s="115"/>
      <c r="T135" s="116"/>
      <c r="U135" s="29">
        <v>0</v>
      </c>
      <c r="V135" s="29">
        <v>0</v>
      </c>
      <c r="W135" s="29">
        <v>0</v>
      </c>
      <c r="X135" s="29">
        <v>0</v>
      </c>
      <c r="Y135" s="29">
        <v>6427.6</v>
      </c>
      <c r="Z135" s="30">
        <v>0</v>
      </c>
      <c r="AA135" s="30">
        <f t="shared" si="13"/>
        <v>6427.6</v>
      </c>
      <c r="AB135" s="18">
        <v>2019</v>
      </c>
      <c r="AG135" s="3"/>
      <c r="AH135" s="12"/>
    </row>
    <row r="136" spans="2:34" x14ac:dyDescent="0.35">
      <c r="B136" s="13">
        <v>0</v>
      </c>
      <c r="C136" s="13">
        <v>4</v>
      </c>
      <c r="D136" s="13">
        <v>3</v>
      </c>
      <c r="E136" s="13">
        <v>0</v>
      </c>
      <c r="F136" s="13">
        <v>7</v>
      </c>
      <c r="G136" s="13">
        <v>0</v>
      </c>
      <c r="H136" s="13">
        <v>1</v>
      </c>
      <c r="I136" s="13">
        <v>0</v>
      </c>
      <c r="J136" s="13">
        <v>1</v>
      </c>
      <c r="K136" s="13">
        <v>1</v>
      </c>
      <c r="L136" s="13" t="s">
        <v>117</v>
      </c>
      <c r="M136" s="13">
        <v>2</v>
      </c>
      <c r="N136" s="13">
        <v>1</v>
      </c>
      <c r="O136" s="13">
        <v>0</v>
      </c>
      <c r="P136" s="13">
        <v>1</v>
      </c>
      <c r="Q136" s="13">
        <v>5</v>
      </c>
      <c r="R136" s="13">
        <v>3</v>
      </c>
      <c r="S136" s="115"/>
      <c r="T136" s="116"/>
      <c r="U136" s="29">
        <v>0</v>
      </c>
      <c r="V136" s="29">
        <v>0</v>
      </c>
      <c r="W136" s="29">
        <v>0</v>
      </c>
      <c r="X136" s="29">
        <v>0</v>
      </c>
      <c r="Y136" s="29">
        <v>23531</v>
      </c>
      <c r="Z136" s="30">
        <v>16710.099999999999</v>
      </c>
      <c r="AA136" s="30">
        <f t="shared" si="13"/>
        <v>40241.1</v>
      </c>
      <c r="AB136" s="18">
        <v>2020</v>
      </c>
      <c r="AG136" s="3"/>
      <c r="AH136" s="12"/>
    </row>
    <row r="137" spans="2:34" x14ac:dyDescent="0.35">
      <c r="B137" s="13">
        <v>0</v>
      </c>
      <c r="C137" s="13">
        <v>4</v>
      </c>
      <c r="D137" s="13">
        <v>3</v>
      </c>
      <c r="E137" s="13">
        <v>0</v>
      </c>
      <c r="F137" s="13">
        <v>7</v>
      </c>
      <c r="G137" s="13">
        <v>0</v>
      </c>
      <c r="H137" s="13">
        <v>1</v>
      </c>
      <c r="I137" s="13">
        <v>0</v>
      </c>
      <c r="J137" s="13">
        <v>1</v>
      </c>
      <c r="K137" s="13">
        <v>1</v>
      </c>
      <c r="L137" s="13" t="s">
        <v>128</v>
      </c>
      <c r="M137" s="13">
        <v>2</v>
      </c>
      <c r="N137" s="13" t="s">
        <v>36</v>
      </c>
      <c r="O137" s="13">
        <v>0</v>
      </c>
      <c r="P137" s="13">
        <v>1</v>
      </c>
      <c r="Q137" s="13">
        <v>5</v>
      </c>
      <c r="R137" s="13">
        <v>3</v>
      </c>
      <c r="S137" s="115"/>
      <c r="T137" s="116"/>
      <c r="U137" s="29">
        <v>0</v>
      </c>
      <c r="V137" s="29">
        <v>0</v>
      </c>
      <c r="W137" s="29">
        <v>0</v>
      </c>
      <c r="X137" s="29">
        <v>0</v>
      </c>
      <c r="Y137" s="29">
        <v>5882.8</v>
      </c>
      <c r="Z137" s="30">
        <v>4177.6000000000004</v>
      </c>
      <c r="AA137" s="30">
        <f t="shared" si="13"/>
        <v>10060.400000000001</v>
      </c>
      <c r="AB137" s="18">
        <v>2020</v>
      </c>
      <c r="AG137" s="3"/>
      <c r="AH137" s="12"/>
    </row>
    <row r="138" spans="2:34" x14ac:dyDescent="0.35">
      <c r="B138" s="13">
        <v>0</v>
      </c>
      <c r="C138" s="13">
        <v>4</v>
      </c>
      <c r="D138" s="13">
        <v>3</v>
      </c>
      <c r="E138" s="13">
        <v>0</v>
      </c>
      <c r="F138" s="13">
        <v>7</v>
      </c>
      <c r="G138" s="13">
        <v>0</v>
      </c>
      <c r="H138" s="13">
        <v>1</v>
      </c>
      <c r="I138" s="13">
        <v>0</v>
      </c>
      <c r="J138" s="13">
        <v>1</v>
      </c>
      <c r="K138" s="13">
        <v>1</v>
      </c>
      <c r="L138" s="13" t="s">
        <v>117</v>
      </c>
      <c r="M138" s="13">
        <v>2</v>
      </c>
      <c r="N138" s="13">
        <v>5</v>
      </c>
      <c r="O138" s="13">
        <v>1</v>
      </c>
      <c r="P138" s="13">
        <v>5</v>
      </c>
      <c r="Q138" s="13">
        <v>9</v>
      </c>
      <c r="R138" s="13">
        <v>3</v>
      </c>
      <c r="S138" s="102"/>
      <c r="T138" s="104"/>
      <c r="U138" s="29">
        <v>0</v>
      </c>
      <c r="V138" s="29">
        <v>0</v>
      </c>
      <c r="W138" s="29">
        <v>0</v>
      </c>
      <c r="X138" s="29">
        <v>0</v>
      </c>
      <c r="Y138" s="29">
        <v>68642.2</v>
      </c>
      <c r="Z138" s="30">
        <v>3110</v>
      </c>
      <c r="AA138" s="30">
        <f t="shared" si="13"/>
        <v>71752.2</v>
      </c>
      <c r="AB138" s="18">
        <v>2020</v>
      </c>
      <c r="AG138" s="3"/>
      <c r="AH138" s="12"/>
    </row>
    <row r="139" spans="2:34" ht="60.75" customHeight="1" x14ac:dyDescent="0.3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4" t="s">
        <v>122</v>
      </c>
      <c r="T139" s="4" t="s">
        <v>40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8">
        <v>100</v>
      </c>
      <c r="AA139" s="18">
        <v>100</v>
      </c>
      <c r="AB139" s="18">
        <v>2020</v>
      </c>
      <c r="AG139" s="3"/>
      <c r="AH139" s="12"/>
    </row>
    <row r="140" spans="2:34" ht="26.25" customHeight="1" x14ac:dyDescent="0.35">
      <c r="B140" s="13">
        <v>0</v>
      </c>
      <c r="C140" s="13">
        <v>4</v>
      </c>
      <c r="D140" s="13">
        <v>3</v>
      </c>
      <c r="E140" s="13">
        <v>0</v>
      </c>
      <c r="F140" s="13">
        <v>7</v>
      </c>
      <c r="G140" s="13">
        <v>0</v>
      </c>
      <c r="H140" s="13">
        <v>1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4</v>
      </c>
      <c r="S140" s="101" t="s">
        <v>129</v>
      </c>
      <c r="T140" s="103" t="s">
        <v>12</v>
      </c>
      <c r="U140" s="29">
        <f t="shared" ref="U140:AA140" si="14">U141+U142</f>
        <v>0</v>
      </c>
      <c r="V140" s="29">
        <f t="shared" si="14"/>
        <v>0</v>
      </c>
      <c r="W140" s="29">
        <f t="shared" si="14"/>
        <v>0</v>
      </c>
      <c r="X140" s="29">
        <f t="shared" si="14"/>
        <v>0</v>
      </c>
      <c r="Y140" s="29">
        <f t="shared" si="14"/>
        <v>3895.6</v>
      </c>
      <c r="Z140" s="30">
        <f t="shared" si="14"/>
        <v>73966.100000000006</v>
      </c>
      <c r="AA140" s="30">
        <f t="shared" si="14"/>
        <v>77861.7</v>
      </c>
      <c r="AB140" s="50">
        <v>2020</v>
      </c>
      <c r="AG140" s="3"/>
      <c r="AH140" s="12"/>
    </row>
    <row r="141" spans="2:34" ht="22.5" customHeight="1" x14ac:dyDescent="0.35">
      <c r="B141" s="13">
        <v>0</v>
      </c>
      <c r="C141" s="13">
        <v>4</v>
      </c>
      <c r="D141" s="13">
        <v>3</v>
      </c>
      <c r="E141" s="13">
        <v>0</v>
      </c>
      <c r="F141" s="13">
        <v>7</v>
      </c>
      <c r="G141" s="13">
        <v>0</v>
      </c>
      <c r="H141" s="13">
        <v>1</v>
      </c>
      <c r="I141" s="13">
        <v>0</v>
      </c>
      <c r="J141" s="13">
        <v>1</v>
      </c>
      <c r="K141" s="13">
        <v>1</v>
      </c>
      <c r="L141" s="13" t="s">
        <v>117</v>
      </c>
      <c r="M141" s="13">
        <v>2</v>
      </c>
      <c r="N141" s="13">
        <v>0</v>
      </c>
      <c r="O141" s="13">
        <v>0</v>
      </c>
      <c r="P141" s="13">
        <v>0</v>
      </c>
      <c r="Q141" s="13">
        <v>0</v>
      </c>
      <c r="R141" s="13">
        <v>4</v>
      </c>
      <c r="S141" s="115"/>
      <c r="T141" s="116"/>
      <c r="U141" s="29">
        <v>0</v>
      </c>
      <c r="V141" s="29">
        <v>0</v>
      </c>
      <c r="W141" s="29">
        <v>0</v>
      </c>
      <c r="X141" s="29">
        <v>0</v>
      </c>
      <c r="Y141" s="29">
        <v>3895.6</v>
      </c>
      <c r="Z141" s="29">
        <v>3895.6</v>
      </c>
      <c r="AA141" s="29">
        <f>Z141+Y141+X141+W141+V141+U141</f>
        <v>7791.2</v>
      </c>
      <c r="AB141" s="35">
        <v>2020</v>
      </c>
      <c r="AG141" s="3"/>
      <c r="AH141" s="12"/>
    </row>
    <row r="142" spans="2:34" ht="26.25" customHeight="1" x14ac:dyDescent="0.35">
      <c r="B142" s="13">
        <v>0</v>
      </c>
      <c r="C142" s="13">
        <v>4</v>
      </c>
      <c r="D142" s="13">
        <v>3</v>
      </c>
      <c r="E142" s="13">
        <v>0</v>
      </c>
      <c r="F142" s="13">
        <v>7</v>
      </c>
      <c r="G142" s="13">
        <v>0</v>
      </c>
      <c r="H142" s="13">
        <v>1</v>
      </c>
      <c r="I142" s="13">
        <v>0</v>
      </c>
      <c r="J142" s="13">
        <v>1</v>
      </c>
      <c r="K142" s="13">
        <v>1</v>
      </c>
      <c r="L142" s="13" t="s">
        <v>117</v>
      </c>
      <c r="M142" s="13">
        <v>2</v>
      </c>
      <c r="N142" s="13">
        <v>5</v>
      </c>
      <c r="O142" s="13">
        <v>2</v>
      </c>
      <c r="P142" s="13">
        <v>3</v>
      </c>
      <c r="Q142" s="13">
        <v>2</v>
      </c>
      <c r="R142" s="13">
        <v>4</v>
      </c>
      <c r="S142" s="102"/>
      <c r="T142" s="104"/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70070.5</v>
      </c>
      <c r="AA142" s="29">
        <f>Z142+Y142+X142+W142+V142+U142</f>
        <v>70070.5</v>
      </c>
      <c r="AB142" s="15">
        <v>2020</v>
      </c>
      <c r="AD142"/>
      <c r="AG142" s="3"/>
      <c r="AH142" s="12"/>
    </row>
    <row r="143" spans="2:34" ht="61.5" customHeight="1" x14ac:dyDescent="0.3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4" t="s">
        <v>122</v>
      </c>
      <c r="T143" s="4" t="s">
        <v>40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15">
        <v>2020</v>
      </c>
      <c r="AC143" s="51"/>
      <c r="AD143"/>
      <c r="AG143" s="3"/>
      <c r="AH143" s="12"/>
    </row>
    <row r="144" spans="2:34" ht="18.75" customHeight="1" x14ac:dyDescent="0.35">
      <c r="B144" s="13">
        <v>0</v>
      </c>
      <c r="C144" s="13">
        <v>4</v>
      </c>
      <c r="D144" s="13">
        <v>3</v>
      </c>
      <c r="E144" s="13">
        <v>0</v>
      </c>
      <c r="F144" s="13">
        <v>7</v>
      </c>
      <c r="G144" s="13">
        <v>0</v>
      </c>
      <c r="H144" s="13">
        <v>1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5</v>
      </c>
      <c r="S144" s="105" t="s">
        <v>130</v>
      </c>
      <c r="T144" s="131" t="s">
        <v>12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29">
        <f>Z145+Z146</f>
        <v>73966.100000000006</v>
      </c>
      <c r="AA144" s="29">
        <f>Z144+Y144+X144+W144+V144+U144</f>
        <v>73966.100000000006</v>
      </c>
      <c r="AB144" s="15">
        <v>2020</v>
      </c>
      <c r="AD144"/>
      <c r="AG144" s="3"/>
      <c r="AH144" s="12"/>
    </row>
    <row r="145" spans="2:34" ht="21.75" customHeight="1" x14ac:dyDescent="0.35">
      <c r="B145" s="13">
        <v>0</v>
      </c>
      <c r="C145" s="13">
        <v>4</v>
      </c>
      <c r="D145" s="13">
        <v>3</v>
      </c>
      <c r="E145" s="13">
        <v>0</v>
      </c>
      <c r="F145" s="13">
        <v>7</v>
      </c>
      <c r="G145" s="13">
        <v>0</v>
      </c>
      <c r="H145" s="13">
        <v>1</v>
      </c>
      <c r="I145" s="13">
        <v>0</v>
      </c>
      <c r="J145" s="13">
        <v>1</v>
      </c>
      <c r="K145" s="13">
        <v>1</v>
      </c>
      <c r="L145" s="13" t="s">
        <v>117</v>
      </c>
      <c r="M145" s="13">
        <v>2</v>
      </c>
      <c r="N145" s="13">
        <v>5</v>
      </c>
      <c r="O145" s="13">
        <v>2</v>
      </c>
      <c r="P145" s="13">
        <v>3</v>
      </c>
      <c r="Q145" s="13">
        <v>2</v>
      </c>
      <c r="R145" s="13">
        <v>5</v>
      </c>
      <c r="S145" s="130"/>
      <c r="T145" s="132"/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29">
        <v>70070.5</v>
      </c>
      <c r="AA145" s="29">
        <f>Z145+Y145+X145+W145+V145+U145</f>
        <v>70070.5</v>
      </c>
      <c r="AB145" s="15">
        <v>2020</v>
      </c>
      <c r="AD145"/>
      <c r="AG145" s="3"/>
      <c r="AH145" s="12"/>
    </row>
    <row r="146" spans="2:34" ht="17.25" customHeight="1" x14ac:dyDescent="0.35">
      <c r="B146" s="13">
        <v>0</v>
      </c>
      <c r="C146" s="13">
        <v>4</v>
      </c>
      <c r="D146" s="13">
        <v>3</v>
      </c>
      <c r="E146" s="13">
        <v>0</v>
      </c>
      <c r="F146" s="13">
        <v>7</v>
      </c>
      <c r="G146" s="13">
        <v>0</v>
      </c>
      <c r="H146" s="13">
        <v>1</v>
      </c>
      <c r="I146" s="13">
        <v>0</v>
      </c>
      <c r="J146" s="13">
        <v>1</v>
      </c>
      <c r="K146" s="13">
        <v>1</v>
      </c>
      <c r="L146" s="13" t="s">
        <v>117</v>
      </c>
      <c r="M146" s="13">
        <v>2</v>
      </c>
      <c r="N146" s="13">
        <v>0</v>
      </c>
      <c r="O146" s="13">
        <v>0</v>
      </c>
      <c r="P146" s="13">
        <v>0</v>
      </c>
      <c r="Q146" s="13">
        <v>0</v>
      </c>
      <c r="R146" s="13">
        <v>5</v>
      </c>
      <c r="S146" s="106"/>
      <c r="T146" s="133"/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29">
        <v>3895.6</v>
      </c>
      <c r="AA146" s="29">
        <f>Z146+Y146+X146+W146+V146+U146</f>
        <v>3895.6</v>
      </c>
      <c r="AB146" s="15">
        <v>2020</v>
      </c>
      <c r="AD146"/>
      <c r="AG146" s="3"/>
      <c r="AH146" s="12"/>
    </row>
    <row r="147" spans="2:34" ht="63" customHeight="1" x14ac:dyDescent="0.3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4" t="s">
        <v>122</v>
      </c>
      <c r="T147" s="4" t="s">
        <v>40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2020</v>
      </c>
      <c r="AC147" s="51"/>
      <c r="AD147"/>
      <c r="AG147" s="3"/>
      <c r="AH147" s="12"/>
    </row>
    <row r="148" spans="2:34" ht="175.5" customHeight="1" x14ac:dyDescent="0.35">
      <c r="B148" s="13">
        <v>0</v>
      </c>
      <c r="C148" s="13">
        <v>1</v>
      </c>
      <c r="D148" s="13">
        <v>1</v>
      </c>
      <c r="E148" s="13">
        <v>1</v>
      </c>
      <c r="F148" s="13">
        <v>0</v>
      </c>
      <c r="G148" s="13">
        <v>0</v>
      </c>
      <c r="H148" s="13">
        <v>4</v>
      </c>
      <c r="I148" s="13">
        <v>0</v>
      </c>
      <c r="J148" s="13">
        <v>1</v>
      </c>
      <c r="K148" s="13">
        <v>1</v>
      </c>
      <c r="L148" s="13">
        <v>0</v>
      </c>
      <c r="M148" s="13">
        <v>9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21" t="s">
        <v>131</v>
      </c>
      <c r="T148" s="22" t="s">
        <v>12</v>
      </c>
      <c r="U148" s="23">
        <f t="shared" ref="U148:AA148" si="15">U150+U151</f>
        <v>73023.100000000006</v>
      </c>
      <c r="V148" s="23">
        <f t="shared" si="15"/>
        <v>108591.6</v>
      </c>
      <c r="W148" s="23">
        <f t="shared" si="15"/>
        <v>106447.8</v>
      </c>
      <c r="X148" s="23">
        <f t="shared" si="15"/>
        <v>103985.60000000001</v>
      </c>
      <c r="Y148" s="23">
        <f t="shared" si="15"/>
        <v>125332.59999999999</v>
      </c>
      <c r="Z148" s="23">
        <f t="shared" si="15"/>
        <v>124292.09999999999</v>
      </c>
      <c r="AA148" s="23">
        <f t="shared" si="15"/>
        <v>641672.79999999993</v>
      </c>
      <c r="AB148" s="25">
        <v>2020</v>
      </c>
      <c r="AD148"/>
      <c r="AG148" s="3"/>
      <c r="AH148" s="12"/>
    </row>
    <row r="149" spans="2:34" ht="113.25" customHeight="1" x14ac:dyDescent="0.3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4" t="s">
        <v>132</v>
      </c>
      <c r="T149" s="4" t="s">
        <v>32</v>
      </c>
      <c r="U149" s="15">
        <v>107</v>
      </c>
      <c r="V149" s="15">
        <v>103</v>
      </c>
      <c r="W149" s="15">
        <v>103</v>
      </c>
      <c r="X149" s="15">
        <v>103</v>
      </c>
      <c r="Y149" s="15">
        <v>103</v>
      </c>
      <c r="Z149" s="15">
        <v>100</v>
      </c>
      <c r="AA149" s="15">
        <v>100</v>
      </c>
      <c r="AB149" s="15" t="s">
        <v>26</v>
      </c>
      <c r="AD149"/>
      <c r="AG149" s="3"/>
      <c r="AH149" s="12"/>
    </row>
    <row r="150" spans="2:34" ht="87" customHeight="1" x14ac:dyDescent="0.35">
      <c r="B150" s="13">
        <v>0</v>
      </c>
      <c r="C150" s="13">
        <v>1</v>
      </c>
      <c r="D150" s="13">
        <v>1</v>
      </c>
      <c r="E150" s="13">
        <v>1</v>
      </c>
      <c r="F150" s="13">
        <v>0</v>
      </c>
      <c r="G150" s="13">
        <v>0</v>
      </c>
      <c r="H150" s="13">
        <v>4</v>
      </c>
      <c r="I150" s="13">
        <v>0</v>
      </c>
      <c r="J150" s="13">
        <v>1</v>
      </c>
      <c r="K150" s="13">
        <v>1</v>
      </c>
      <c r="L150" s="13">
        <v>0</v>
      </c>
      <c r="M150" s="13">
        <v>9</v>
      </c>
      <c r="N150" s="13">
        <v>1</v>
      </c>
      <c r="O150" s="13">
        <v>0</v>
      </c>
      <c r="P150" s="13">
        <v>5</v>
      </c>
      <c r="Q150" s="13">
        <v>0</v>
      </c>
      <c r="R150" s="13">
        <v>0</v>
      </c>
      <c r="S150" s="105" t="s">
        <v>133</v>
      </c>
      <c r="T150" s="103" t="s">
        <v>12</v>
      </c>
      <c r="U150" s="29">
        <v>73023.100000000006</v>
      </c>
      <c r="V150" s="29">
        <v>108591.6</v>
      </c>
      <c r="W150" s="29">
        <v>106447.8</v>
      </c>
      <c r="X150" s="29">
        <v>103985.60000000001</v>
      </c>
      <c r="Y150" s="29">
        <v>113347.7</v>
      </c>
      <c r="Z150" s="29">
        <v>109525.9</v>
      </c>
      <c r="AA150" s="29">
        <f>Z150+Y150+X150+W150+V150+U150</f>
        <v>614921.69999999995</v>
      </c>
      <c r="AB150" s="15">
        <v>2020</v>
      </c>
      <c r="AC150" s="53"/>
      <c r="AD150"/>
      <c r="AG150" s="3"/>
      <c r="AH150" s="12"/>
    </row>
    <row r="151" spans="2:34" ht="88.5" customHeight="1" x14ac:dyDescent="0.35">
      <c r="B151" s="13">
        <v>0</v>
      </c>
      <c r="C151" s="13">
        <v>1</v>
      </c>
      <c r="D151" s="13">
        <v>1</v>
      </c>
      <c r="E151" s="13">
        <v>1</v>
      </c>
      <c r="F151" s="13">
        <v>0</v>
      </c>
      <c r="G151" s="13">
        <v>0</v>
      </c>
      <c r="H151" s="13">
        <v>4</v>
      </c>
      <c r="I151" s="13">
        <v>0</v>
      </c>
      <c r="J151" s="13">
        <v>1</v>
      </c>
      <c r="K151" s="13">
        <v>1</v>
      </c>
      <c r="L151" s="13">
        <v>0</v>
      </c>
      <c r="M151" s="13">
        <v>9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06"/>
      <c r="T151" s="104"/>
      <c r="U151" s="29">
        <v>0</v>
      </c>
      <c r="V151" s="29">
        <v>0</v>
      </c>
      <c r="W151" s="29">
        <v>0</v>
      </c>
      <c r="X151" s="29">
        <v>0</v>
      </c>
      <c r="Y151" s="29">
        <v>11984.9</v>
      </c>
      <c r="Z151" s="29">
        <v>14766.2</v>
      </c>
      <c r="AA151" s="29">
        <f>Z151+Y151+X151+W151+V151+U151</f>
        <v>26751.1</v>
      </c>
      <c r="AB151" s="15">
        <v>2020</v>
      </c>
      <c r="AC151" s="53"/>
      <c r="AD151"/>
      <c r="AG151" s="3"/>
      <c r="AH151" s="12"/>
    </row>
    <row r="152" spans="2:34" ht="113.25" customHeight="1" x14ac:dyDescent="0.3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4" t="s">
        <v>132</v>
      </c>
      <c r="T152" s="4" t="s">
        <v>32</v>
      </c>
      <c r="U152" s="15">
        <v>107</v>
      </c>
      <c r="V152" s="15">
        <v>103</v>
      </c>
      <c r="W152" s="15">
        <v>103</v>
      </c>
      <c r="X152" s="15">
        <v>103</v>
      </c>
      <c r="Y152" s="15">
        <v>103</v>
      </c>
      <c r="Z152" s="15">
        <v>100</v>
      </c>
      <c r="AA152" s="15">
        <v>100</v>
      </c>
      <c r="AB152" s="15" t="s">
        <v>26</v>
      </c>
      <c r="AD152"/>
      <c r="AG152" s="3"/>
      <c r="AH152" s="12"/>
    </row>
    <row r="153" spans="2:34" ht="154.5" customHeight="1" x14ac:dyDescent="0.3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4" t="s">
        <v>134</v>
      </c>
      <c r="T153" s="4" t="s">
        <v>44</v>
      </c>
      <c r="U153" s="15">
        <v>1</v>
      </c>
      <c r="V153" s="15">
        <v>1</v>
      </c>
      <c r="W153" s="15">
        <v>1</v>
      </c>
      <c r="X153" s="15">
        <v>1</v>
      </c>
      <c r="Y153" s="15">
        <v>1</v>
      </c>
      <c r="Z153" s="15">
        <v>1</v>
      </c>
      <c r="AA153" s="15">
        <v>1</v>
      </c>
      <c r="AB153" s="15">
        <v>2020</v>
      </c>
      <c r="AD153"/>
      <c r="AG153" s="3"/>
      <c r="AH153" s="12"/>
    </row>
    <row r="154" spans="2:34" ht="129.75" customHeight="1" x14ac:dyDescent="0.3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54" t="s">
        <v>135</v>
      </c>
      <c r="T154" s="4" t="s">
        <v>32</v>
      </c>
      <c r="U154" s="26">
        <v>1224</v>
      </c>
      <c r="V154" s="26">
        <v>1236</v>
      </c>
      <c r="W154" s="26">
        <v>1236</v>
      </c>
      <c r="X154" s="26">
        <v>1236</v>
      </c>
      <c r="Y154" s="26">
        <v>1236</v>
      </c>
      <c r="Z154" s="26">
        <v>1200</v>
      </c>
      <c r="AA154" s="26">
        <f>U154+V154+W154+X154+Y154+Z154</f>
        <v>7368</v>
      </c>
      <c r="AB154" s="15">
        <v>2020</v>
      </c>
      <c r="AD154"/>
      <c r="AG154" s="3"/>
      <c r="AH154" s="12"/>
    </row>
    <row r="155" spans="2:34" ht="96" customHeight="1" x14ac:dyDescent="0.35">
      <c r="B155" s="13">
        <v>0</v>
      </c>
      <c r="C155" s="13">
        <v>1</v>
      </c>
      <c r="D155" s="13">
        <v>1</v>
      </c>
      <c r="E155" s="13">
        <v>0</v>
      </c>
      <c r="F155" s="13">
        <v>7</v>
      </c>
      <c r="G155" s="13">
        <v>0</v>
      </c>
      <c r="H155" s="13">
        <v>1</v>
      </c>
      <c r="I155" s="13">
        <v>0</v>
      </c>
      <c r="J155" s="13">
        <v>1</v>
      </c>
      <c r="K155" s="13">
        <v>1</v>
      </c>
      <c r="L155" s="13">
        <v>1</v>
      </c>
      <c r="M155" s="13">
        <v>0</v>
      </c>
      <c r="N155" s="13">
        <v>1</v>
      </c>
      <c r="O155" s="13">
        <v>0</v>
      </c>
      <c r="P155" s="13">
        <v>7</v>
      </c>
      <c r="Q155" s="13">
        <v>4</v>
      </c>
      <c r="R155" s="13">
        <v>0</v>
      </c>
      <c r="S155" s="21" t="s">
        <v>136</v>
      </c>
      <c r="T155" s="22" t="s">
        <v>12</v>
      </c>
      <c r="U155" s="23">
        <f t="shared" ref="U155:AA155" si="16">U157+U158+U159+U160+U162</f>
        <v>775416.79999999993</v>
      </c>
      <c r="V155" s="23">
        <f t="shared" si="16"/>
        <v>774667.8</v>
      </c>
      <c r="W155" s="23">
        <f t="shared" si="16"/>
        <v>800449.6</v>
      </c>
      <c r="X155" s="23">
        <f t="shared" si="16"/>
        <v>871605.4</v>
      </c>
      <c r="Y155" s="23">
        <f t="shared" si="16"/>
        <v>893287</v>
      </c>
      <c r="Z155" s="24">
        <f t="shared" si="16"/>
        <v>999703.6</v>
      </c>
      <c r="AA155" s="24">
        <f t="shared" si="16"/>
        <v>5115130.1999999993</v>
      </c>
      <c r="AB155" s="25">
        <v>2020</v>
      </c>
      <c r="AD155"/>
      <c r="AG155" s="3"/>
      <c r="AH155" s="12"/>
    </row>
    <row r="156" spans="2:34" ht="55.5" customHeight="1" x14ac:dyDescent="0.3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4" t="s">
        <v>27</v>
      </c>
      <c r="T156" s="4" t="s">
        <v>28</v>
      </c>
      <c r="U156" s="26">
        <v>20688</v>
      </c>
      <c r="V156" s="26">
        <v>21888</v>
      </c>
      <c r="W156" s="26">
        <v>22310</v>
      </c>
      <c r="X156" s="26">
        <v>22353</v>
      </c>
      <c r="Y156" s="26">
        <v>22575</v>
      </c>
      <c r="Z156" s="27">
        <v>23036</v>
      </c>
      <c r="AA156" s="27">
        <v>23036</v>
      </c>
      <c r="AB156" s="15">
        <v>2020</v>
      </c>
      <c r="AD156"/>
      <c r="AG156" s="3"/>
      <c r="AH156" s="12"/>
    </row>
    <row r="157" spans="2:34" ht="30.75" customHeight="1" x14ac:dyDescent="0.4">
      <c r="B157" s="13">
        <v>0</v>
      </c>
      <c r="C157" s="13">
        <v>1</v>
      </c>
      <c r="D157" s="13">
        <v>1</v>
      </c>
      <c r="E157" s="13">
        <v>0</v>
      </c>
      <c r="F157" s="13">
        <v>7</v>
      </c>
      <c r="G157" s="13">
        <v>0</v>
      </c>
      <c r="H157" s="13">
        <v>1</v>
      </c>
      <c r="I157" s="13">
        <v>0</v>
      </c>
      <c r="J157" s="13">
        <v>1</v>
      </c>
      <c r="K157" s="13">
        <v>1</v>
      </c>
      <c r="L157" s="13">
        <v>1</v>
      </c>
      <c r="M157" s="13">
        <v>0</v>
      </c>
      <c r="N157" s="13">
        <v>1</v>
      </c>
      <c r="O157" s="13">
        <v>0</v>
      </c>
      <c r="P157" s="13">
        <v>7</v>
      </c>
      <c r="Q157" s="13">
        <v>4</v>
      </c>
      <c r="R157" s="13">
        <v>0</v>
      </c>
      <c r="S157" s="101" t="s">
        <v>137</v>
      </c>
      <c r="T157" s="103" t="s">
        <v>30</v>
      </c>
      <c r="U157" s="55">
        <v>712338.2</v>
      </c>
      <c r="V157" s="55">
        <v>774667.8</v>
      </c>
      <c r="W157" s="55">
        <v>800449.6</v>
      </c>
      <c r="X157" s="29">
        <v>871605.4</v>
      </c>
      <c r="Y157" s="29">
        <v>893287</v>
      </c>
      <c r="Z157" s="30">
        <v>893433</v>
      </c>
      <c r="AA157" s="30">
        <f>Z157+Y157+X157+W157+V157+U157</f>
        <v>4945781</v>
      </c>
      <c r="AB157" s="15" t="s">
        <v>26</v>
      </c>
      <c r="AC157" s="56"/>
      <c r="AD157"/>
      <c r="AG157" s="3"/>
      <c r="AH157" s="12"/>
    </row>
    <row r="158" spans="2:34" ht="25.5" customHeight="1" x14ac:dyDescent="0.4">
      <c r="B158" s="13">
        <v>0</v>
      </c>
      <c r="C158" s="13">
        <v>1</v>
      </c>
      <c r="D158" s="13">
        <v>1</v>
      </c>
      <c r="E158" s="13">
        <v>1</v>
      </c>
      <c r="F158" s="13">
        <v>0</v>
      </c>
      <c r="G158" s="13">
        <v>0</v>
      </c>
      <c r="H158" s="13">
        <v>4</v>
      </c>
      <c r="I158" s="13">
        <v>0</v>
      </c>
      <c r="J158" s="13">
        <v>1</v>
      </c>
      <c r="K158" s="13">
        <v>1</v>
      </c>
      <c r="L158" s="13">
        <v>1</v>
      </c>
      <c r="M158" s="13">
        <v>0</v>
      </c>
      <c r="N158" s="13">
        <v>1</v>
      </c>
      <c r="O158" s="13">
        <v>0</v>
      </c>
      <c r="P158" s="13">
        <v>7</v>
      </c>
      <c r="Q158" s="13">
        <v>4</v>
      </c>
      <c r="R158" s="13">
        <v>0</v>
      </c>
      <c r="S158" s="115"/>
      <c r="T158" s="116"/>
      <c r="U158" s="37">
        <v>0</v>
      </c>
      <c r="V158" s="37">
        <v>0</v>
      </c>
      <c r="W158" s="37">
        <v>0</v>
      </c>
      <c r="X158" s="29">
        <v>0</v>
      </c>
      <c r="Y158" s="29">
        <v>0</v>
      </c>
      <c r="Z158" s="30">
        <v>105</v>
      </c>
      <c r="AA158" s="30">
        <f>Z158+Y158+X158+W158+V158+U158</f>
        <v>105</v>
      </c>
      <c r="AB158" s="15">
        <v>2020</v>
      </c>
      <c r="AC158" s="56"/>
      <c r="AD158"/>
      <c r="AG158" s="3"/>
      <c r="AH158" s="12"/>
    </row>
    <row r="159" spans="2:34" ht="27.75" customHeight="1" x14ac:dyDescent="0.4">
      <c r="B159" s="13">
        <v>0</v>
      </c>
      <c r="C159" s="13">
        <v>1</v>
      </c>
      <c r="D159" s="13">
        <v>1</v>
      </c>
      <c r="E159" s="13">
        <v>0</v>
      </c>
      <c r="F159" s="13">
        <v>7</v>
      </c>
      <c r="G159" s="13">
        <v>0</v>
      </c>
      <c r="H159" s="13">
        <v>2</v>
      </c>
      <c r="I159" s="13">
        <v>0</v>
      </c>
      <c r="J159" s="13">
        <v>1</v>
      </c>
      <c r="K159" s="13">
        <v>1</v>
      </c>
      <c r="L159" s="13">
        <v>1</v>
      </c>
      <c r="M159" s="13">
        <v>0</v>
      </c>
      <c r="N159" s="13">
        <v>1</v>
      </c>
      <c r="O159" s="13">
        <v>0</v>
      </c>
      <c r="P159" s="13">
        <v>7</v>
      </c>
      <c r="Q159" s="13">
        <v>5</v>
      </c>
      <c r="R159" s="13">
        <v>0</v>
      </c>
      <c r="S159" s="115"/>
      <c r="T159" s="116"/>
      <c r="U159" s="37">
        <v>0</v>
      </c>
      <c r="V159" s="37">
        <v>0</v>
      </c>
      <c r="W159" s="37">
        <v>0</v>
      </c>
      <c r="X159" s="29">
        <v>0</v>
      </c>
      <c r="Y159" s="29">
        <v>0</v>
      </c>
      <c r="Z159" s="29">
        <v>106153.60000000001</v>
      </c>
      <c r="AA159" s="29">
        <f>Z159+Y159+X159+W159+V159+U159</f>
        <v>106153.60000000001</v>
      </c>
      <c r="AB159" s="15">
        <v>2020</v>
      </c>
      <c r="AC159" s="56"/>
      <c r="AD159"/>
      <c r="AG159" s="3"/>
      <c r="AH159" s="12"/>
    </row>
    <row r="160" spans="2:34" ht="39" customHeight="1" x14ac:dyDescent="0.4">
      <c r="B160" s="13">
        <v>0</v>
      </c>
      <c r="C160" s="13">
        <v>1</v>
      </c>
      <c r="D160" s="13">
        <v>1</v>
      </c>
      <c r="E160" s="13">
        <v>1</v>
      </c>
      <c r="F160" s="13">
        <v>0</v>
      </c>
      <c r="G160" s="13">
        <v>0</v>
      </c>
      <c r="H160" s="13">
        <v>4</v>
      </c>
      <c r="I160" s="13">
        <v>0</v>
      </c>
      <c r="J160" s="13">
        <v>1</v>
      </c>
      <c r="K160" s="13">
        <v>1</v>
      </c>
      <c r="L160" s="13">
        <v>1</v>
      </c>
      <c r="M160" s="13">
        <v>0</v>
      </c>
      <c r="N160" s="13">
        <v>1</v>
      </c>
      <c r="O160" s="13">
        <v>0</v>
      </c>
      <c r="P160" s="13">
        <v>7</v>
      </c>
      <c r="Q160" s="13">
        <v>5</v>
      </c>
      <c r="R160" s="13">
        <v>0</v>
      </c>
      <c r="S160" s="102"/>
      <c r="T160" s="104"/>
      <c r="U160" s="37">
        <v>0</v>
      </c>
      <c r="V160" s="37">
        <v>0</v>
      </c>
      <c r="W160" s="37">
        <v>0</v>
      </c>
      <c r="X160" s="29">
        <v>0</v>
      </c>
      <c r="Y160" s="29">
        <v>0</v>
      </c>
      <c r="Z160" s="29">
        <v>12</v>
      </c>
      <c r="AA160" s="29">
        <f>Z160+Y160+X160+W160+V160+U160</f>
        <v>12</v>
      </c>
      <c r="AB160" s="15">
        <v>2020</v>
      </c>
      <c r="AC160" s="56"/>
      <c r="AD160"/>
      <c r="AG160" s="3"/>
      <c r="AH160" s="12"/>
    </row>
    <row r="161" spans="2:34" ht="134.25" customHeight="1" x14ac:dyDescent="0.3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4" t="s">
        <v>31</v>
      </c>
      <c r="T161" s="4" t="s">
        <v>32</v>
      </c>
      <c r="U161" s="15">
        <v>82</v>
      </c>
      <c r="V161" s="15">
        <v>86</v>
      </c>
      <c r="W161" s="15">
        <v>86</v>
      </c>
      <c r="X161" s="15">
        <v>86</v>
      </c>
      <c r="Y161" s="15">
        <v>86</v>
      </c>
      <c r="Z161" s="15">
        <v>83</v>
      </c>
      <c r="AA161" s="15">
        <v>83</v>
      </c>
      <c r="AB161" s="15" t="s">
        <v>26</v>
      </c>
      <c r="AD161"/>
      <c r="AG161" s="3"/>
      <c r="AH161" s="12"/>
    </row>
    <row r="162" spans="2:34" ht="137.25" customHeight="1" x14ac:dyDescent="0.35">
      <c r="B162" s="13">
        <v>0</v>
      </c>
      <c r="C162" s="13">
        <v>1</v>
      </c>
      <c r="D162" s="13">
        <v>1</v>
      </c>
      <c r="E162" s="13">
        <v>0</v>
      </c>
      <c r="F162" s="13">
        <v>7</v>
      </c>
      <c r="G162" s="13">
        <v>0</v>
      </c>
      <c r="H162" s="13">
        <v>1</v>
      </c>
      <c r="I162" s="13">
        <v>0</v>
      </c>
      <c r="J162" s="13">
        <v>1</v>
      </c>
      <c r="K162" s="13">
        <v>1</v>
      </c>
      <c r="L162" s="13">
        <v>1</v>
      </c>
      <c r="M162" s="13">
        <v>0</v>
      </c>
      <c r="N162" s="13">
        <v>1</v>
      </c>
      <c r="O162" s="13">
        <v>0</v>
      </c>
      <c r="P162" s="13">
        <v>7</v>
      </c>
      <c r="Q162" s="13">
        <v>4</v>
      </c>
      <c r="R162" s="13">
        <v>0</v>
      </c>
      <c r="S162" s="14" t="s">
        <v>138</v>
      </c>
      <c r="T162" s="4" t="s">
        <v>30</v>
      </c>
      <c r="U162" s="57">
        <v>63078.6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58">
        <f>Z162+Y162+X162+W162+V162+U162</f>
        <v>63078.6</v>
      </c>
      <c r="AB162" s="15">
        <v>2015</v>
      </c>
      <c r="AD162"/>
      <c r="AG162" s="3"/>
      <c r="AH162" s="12"/>
    </row>
    <row r="163" spans="2:34" ht="135" customHeight="1" x14ac:dyDescent="0.3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4" t="s">
        <v>139</v>
      </c>
      <c r="T163" s="4" t="s">
        <v>32</v>
      </c>
      <c r="U163" s="15">
        <v>7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7</v>
      </c>
      <c r="AB163" s="15">
        <v>2015</v>
      </c>
      <c r="AG163" s="3"/>
      <c r="AH163" s="12"/>
    </row>
    <row r="164" spans="2:34" ht="40.5" customHeight="1" x14ac:dyDescent="0.35">
      <c r="B164" s="13">
        <v>0</v>
      </c>
      <c r="C164" s="13">
        <v>1</v>
      </c>
      <c r="D164" s="13">
        <v>1</v>
      </c>
      <c r="E164" s="13">
        <v>0</v>
      </c>
      <c r="F164" s="13">
        <v>7</v>
      </c>
      <c r="G164" s="13">
        <v>0</v>
      </c>
      <c r="H164" s="13">
        <v>0</v>
      </c>
      <c r="I164" s="13">
        <v>0</v>
      </c>
      <c r="J164" s="13">
        <v>1</v>
      </c>
      <c r="K164" s="13">
        <v>2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21" t="s">
        <v>140</v>
      </c>
      <c r="T164" s="22" t="s">
        <v>12</v>
      </c>
      <c r="U164" s="23">
        <f>U165+U174+U181+U188+U200+U209+U231+U238+U250+U269+U281+U302+U303+U338</f>
        <v>1961760.2000000002</v>
      </c>
      <c r="V164" s="23">
        <f>V165+V200+V209+V238+V250+V269+V281+V302+V338+V188</f>
        <v>1834629.7</v>
      </c>
      <c r="W164" s="23">
        <f>W165+W200+W209+W238+W250+W269+W281+W302+W338+W188</f>
        <v>2558700.9</v>
      </c>
      <c r="X164" s="23">
        <f>X165+X200+X209+X238+X250+X269+X281+X302+X338+X188</f>
        <v>3275258.7</v>
      </c>
      <c r="Y164" s="24">
        <f>Y165+Y200+Y209+Y238+Y250+Y269+Y281+Y302+Y338+Y188+Y303</f>
        <v>3730609.2</v>
      </c>
      <c r="Z164" s="24">
        <f>Z165+Z200+Z209+Z238+Z250+Z269+Z281+Z302+Z338+Z188+Z303</f>
        <v>3404256.3000000003</v>
      </c>
      <c r="AA164" s="24">
        <f>U164+V164+W164+X164+Y164+Z164</f>
        <v>16765215</v>
      </c>
      <c r="AB164" s="25">
        <v>2020</v>
      </c>
      <c r="AG164" s="3"/>
      <c r="AH164" s="12"/>
    </row>
    <row r="165" spans="2:34" ht="100.5" customHeight="1" x14ac:dyDescent="0.35">
      <c r="B165" s="13">
        <v>0</v>
      </c>
      <c r="C165" s="13">
        <v>1</v>
      </c>
      <c r="D165" s="13">
        <v>1</v>
      </c>
      <c r="E165" s="13">
        <v>0</v>
      </c>
      <c r="F165" s="13">
        <v>7</v>
      </c>
      <c r="G165" s="13">
        <v>0</v>
      </c>
      <c r="H165" s="13">
        <v>2</v>
      </c>
      <c r="I165" s="13">
        <v>0</v>
      </c>
      <c r="J165" s="13">
        <v>1</v>
      </c>
      <c r="K165" s="13">
        <v>2</v>
      </c>
      <c r="L165" s="13">
        <v>0</v>
      </c>
      <c r="M165" s="13">
        <v>1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21" t="s">
        <v>141</v>
      </c>
      <c r="T165" s="22" t="s">
        <v>12</v>
      </c>
      <c r="U165" s="23">
        <f t="shared" ref="U165:AA165" si="17">U167+U169+U171+U172</f>
        <v>208513</v>
      </c>
      <c r="V165" s="23">
        <f t="shared" si="17"/>
        <v>188611.5</v>
      </c>
      <c r="W165" s="23">
        <f t="shared" si="17"/>
        <v>206127</v>
      </c>
      <c r="X165" s="23">
        <f t="shared" si="17"/>
        <v>201064.00000000003</v>
      </c>
      <c r="Y165" s="24">
        <f t="shared" si="17"/>
        <v>201870.8</v>
      </c>
      <c r="Z165" s="24">
        <f t="shared" si="17"/>
        <v>218686.2</v>
      </c>
      <c r="AA165" s="24">
        <f t="shared" si="17"/>
        <v>1224872.5</v>
      </c>
      <c r="AB165" s="25">
        <v>2020</v>
      </c>
      <c r="AG165" s="3"/>
      <c r="AH165" s="12"/>
    </row>
    <row r="166" spans="2:34" ht="56.25" x14ac:dyDescent="0.3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4" t="s">
        <v>142</v>
      </c>
      <c r="T166" s="4" t="s">
        <v>32</v>
      </c>
      <c r="U166" s="15">
        <v>54</v>
      </c>
      <c r="V166" s="15">
        <v>53</v>
      </c>
      <c r="W166" s="15">
        <v>53</v>
      </c>
      <c r="X166" s="15">
        <v>53</v>
      </c>
      <c r="Y166" s="18">
        <v>51</v>
      </c>
      <c r="Z166" s="18">
        <v>52</v>
      </c>
      <c r="AA166" s="18">
        <v>52</v>
      </c>
      <c r="AB166" s="59">
        <v>2020</v>
      </c>
      <c r="AG166" s="3"/>
      <c r="AH166" s="12"/>
    </row>
    <row r="167" spans="2:34" ht="120" customHeight="1" x14ac:dyDescent="0.35">
      <c r="B167" s="13">
        <v>0</v>
      </c>
      <c r="C167" s="13">
        <v>1</v>
      </c>
      <c r="D167" s="13">
        <v>1</v>
      </c>
      <c r="E167" s="13">
        <v>0</v>
      </c>
      <c r="F167" s="13">
        <v>7</v>
      </c>
      <c r="G167" s="13">
        <v>0</v>
      </c>
      <c r="H167" s="13">
        <v>2</v>
      </c>
      <c r="I167" s="13">
        <v>0</v>
      </c>
      <c r="J167" s="13">
        <v>1</v>
      </c>
      <c r="K167" s="13">
        <v>2</v>
      </c>
      <c r="L167" s="13">
        <v>0</v>
      </c>
      <c r="M167" s="13">
        <v>1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4" t="s">
        <v>143</v>
      </c>
      <c r="T167" s="4" t="s">
        <v>12</v>
      </c>
      <c r="U167" s="29">
        <v>200251.9</v>
      </c>
      <c r="V167" s="29">
        <v>188611.5</v>
      </c>
      <c r="W167" s="29">
        <v>206127</v>
      </c>
      <c r="X167" s="29">
        <v>195231.6</v>
      </c>
      <c r="Y167" s="30">
        <v>195956.8</v>
      </c>
      <c r="Z167" s="30">
        <v>218686.2</v>
      </c>
      <c r="AA167" s="30">
        <f>U167+V167+W167+X167+Y167+Z167</f>
        <v>1204865</v>
      </c>
      <c r="AB167" s="15">
        <v>2020</v>
      </c>
      <c r="AG167" s="3"/>
      <c r="AH167" s="12"/>
    </row>
    <row r="168" spans="2:34" ht="56.25" x14ac:dyDescent="0.3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4" t="s">
        <v>144</v>
      </c>
      <c r="T168" s="4" t="s">
        <v>32</v>
      </c>
      <c r="U168" s="15">
        <v>53</v>
      </c>
      <c r="V168" s="15">
        <v>53</v>
      </c>
      <c r="W168" s="15">
        <v>53</v>
      </c>
      <c r="X168" s="15">
        <v>53</v>
      </c>
      <c r="Y168" s="18">
        <v>51</v>
      </c>
      <c r="Z168" s="18">
        <v>52</v>
      </c>
      <c r="AA168" s="18">
        <v>52</v>
      </c>
      <c r="AB168" s="15">
        <v>2020</v>
      </c>
      <c r="AG168" s="3"/>
      <c r="AH168" s="12"/>
    </row>
    <row r="169" spans="2:34" ht="121.5" customHeight="1" x14ac:dyDescent="0.35">
      <c r="B169" s="13">
        <v>0</v>
      </c>
      <c r="C169" s="13">
        <v>1</v>
      </c>
      <c r="D169" s="13">
        <v>1</v>
      </c>
      <c r="E169" s="13">
        <v>0</v>
      </c>
      <c r="F169" s="13">
        <v>7</v>
      </c>
      <c r="G169" s="13">
        <v>0</v>
      </c>
      <c r="H169" s="13">
        <v>2</v>
      </c>
      <c r="I169" s="13">
        <v>0</v>
      </c>
      <c r="J169" s="13">
        <v>1</v>
      </c>
      <c r="K169" s="13">
        <v>2</v>
      </c>
      <c r="L169" s="13">
        <v>0</v>
      </c>
      <c r="M169" s="13">
        <v>1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4" t="s">
        <v>145</v>
      </c>
      <c r="T169" s="4" t="s">
        <v>12</v>
      </c>
      <c r="U169" s="29">
        <v>8261.1</v>
      </c>
      <c r="V169" s="29">
        <v>0</v>
      </c>
      <c r="W169" s="29">
        <v>0</v>
      </c>
      <c r="X169" s="29">
        <v>0</v>
      </c>
      <c r="Y169" s="30">
        <v>0</v>
      </c>
      <c r="Z169" s="30">
        <v>0</v>
      </c>
      <c r="AA169" s="30">
        <f>U169+V169+W169+X169+Y169+Z169</f>
        <v>8261.1</v>
      </c>
      <c r="AB169" s="15">
        <v>2015</v>
      </c>
      <c r="AG169" s="3"/>
      <c r="AH169" s="12"/>
    </row>
    <row r="170" spans="2:34" ht="39.75" customHeight="1" x14ac:dyDescent="0.3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4" t="s">
        <v>146</v>
      </c>
      <c r="T170" s="4" t="s">
        <v>32</v>
      </c>
      <c r="U170" s="15">
        <v>1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f>SUM(U170:Z170)</f>
        <v>1</v>
      </c>
      <c r="AB170" s="15">
        <v>2015</v>
      </c>
      <c r="AG170" s="3"/>
      <c r="AH170" s="12"/>
    </row>
    <row r="171" spans="2:34" ht="35.25" customHeight="1" x14ac:dyDescent="0.35">
      <c r="B171" s="13">
        <v>0</v>
      </c>
      <c r="C171" s="13">
        <v>1</v>
      </c>
      <c r="D171" s="13">
        <v>1</v>
      </c>
      <c r="E171" s="13">
        <v>0</v>
      </c>
      <c r="F171" s="13">
        <v>7</v>
      </c>
      <c r="G171" s="13">
        <v>0</v>
      </c>
      <c r="H171" s="13">
        <v>2</v>
      </c>
      <c r="I171" s="13">
        <v>0</v>
      </c>
      <c r="J171" s="13">
        <v>1</v>
      </c>
      <c r="K171" s="13">
        <v>2</v>
      </c>
      <c r="L171" s="13">
        <v>0</v>
      </c>
      <c r="M171" s="13">
        <v>1</v>
      </c>
      <c r="N171" s="13">
        <v>1</v>
      </c>
      <c r="O171" s="13">
        <v>1</v>
      </c>
      <c r="P171" s="13">
        <v>2</v>
      </c>
      <c r="Q171" s="13">
        <v>0</v>
      </c>
      <c r="R171" s="13">
        <v>0</v>
      </c>
      <c r="S171" s="105" t="s">
        <v>35</v>
      </c>
      <c r="T171" s="103" t="s">
        <v>12</v>
      </c>
      <c r="U171" s="29">
        <v>0</v>
      </c>
      <c r="V171" s="29">
        <v>0</v>
      </c>
      <c r="W171" s="29">
        <v>0</v>
      </c>
      <c r="X171" s="29">
        <v>5302.2</v>
      </c>
      <c r="Y171" s="29">
        <v>4606.7</v>
      </c>
      <c r="Z171" s="29">
        <v>0</v>
      </c>
      <c r="AA171" s="29">
        <f>U171+V171+W171+X171+Y171+Z171</f>
        <v>9908.9</v>
      </c>
      <c r="AB171" s="15">
        <v>2019</v>
      </c>
      <c r="AC171" s="32"/>
      <c r="AG171" s="3"/>
      <c r="AH171" s="12"/>
    </row>
    <row r="172" spans="2:34" ht="43.5" customHeight="1" x14ac:dyDescent="0.35">
      <c r="B172" s="13">
        <v>0</v>
      </c>
      <c r="C172" s="13">
        <v>1</v>
      </c>
      <c r="D172" s="13">
        <v>1</v>
      </c>
      <c r="E172" s="13">
        <v>0</v>
      </c>
      <c r="F172" s="13">
        <v>7</v>
      </c>
      <c r="G172" s="13">
        <v>0</v>
      </c>
      <c r="H172" s="13">
        <v>2</v>
      </c>
      <c r="I172" s="13">
        <v>0</v>
      </c>
      <c r="J172" s="13">
        <v>1</v>
      </c>
      <c r="K172" s="13">
        <v>2</v>
      </c>
      <c r="L172" s="13">
        <v>0</v>
      </c>
      <c r="M172" s="13">
        <v>1</v>
      </c>
      <c r="N172" s="13" t="s">
        <v>36</v>
      </c>
      <c r="O172" s="13">
        <v>1</v>
      </c>
      <c r="P172" s="13">
        <v>2</v>
      </c>
      <c r="Q172" s="13">
        <v>0</v>
      </c>
      <c r="R172" s="13">
        <v>0</v>
      </c>
      <c r="S172" s="106"/>
      <c r="T172" s="104"/>
      <c r="U172" s="29">
        <v>0</v>
      </c>
      <c r="V172" s="29">
        <v>0</v>
      </c>
      <c r="W172" s="29">
        <v>0</v>
      </c>
      <c r="X172" s="29">
        <v>530.20000000000005</v>
      </c>
      <c r="Y172" s="29">
        <v>1307.3</v>
      </c>
      <c r="Z172" s="29">
        <v>0</v>
      </c>
      <c r="AA172" s="29">
        <f>U172+V172+W172+X172+Y172+Z172</f>
        <v>1837.5</v>
      </c>
      <c r="AB172" s="15">
        <v>2019</v>
      </c>
      <c r="AC172" s="32"/>
      <c r="AG172" s="3"/>
      <c r="AH172" s="12"/>
    </row>
    <row r="173" spans="2:34" ht="56.25" x14ac:dyDescent="0.3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4" t="s">
        <v>37</v>
      </c>
      <c r="T173" s="4" t="s">
        <v>32</v>
      </c>
      <c r="U173" s="26">
        <v>0</v>
      </c>
      <c r="V173" s="26">
        <v>0</v>
      </c>
      <c r="W173" s="26">
        <v>0</v>
      </c>
      <c r="X173" s="26">
        <v>53</v>
      </c>
      <c r="Y173" s="15">
        <v>51</v>
      </c>
      <c r="Z173" s="15">
        <v>0</v>
      </c>
      <c r="AA173" s="15">
        <v>51</v>
      </c>
      <c r="AB173" s="15">
        <v>2019</v>
      </c>
      <c r="AC173" s="44"/>
      <c r="AG173" s="3"/>
      <c r="AH173" s="12"/>
    </row>
    <row r="174" spans="2:34" ht="37.5" x14ac:dyDescent="0.3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21" t="s">
        <v>147</v>
      </c>
      <c r="T174" s="22" t="s">
        <v>12</v>
      </c>
      <c r="U174" s="36">
        <v>0</v>
      </c>
      <c r="V174" s="36">
        <v>0</v>
      </c>
      <c r="W174" s="36">
        <v>0</v>
      </c>
      <c r="X174" s="36">
        <v>0</v>
      </c>
      <c r="Y174" s="36">
        <v>0</v>
      </c>
      <c r="Z174" s="36">
        <v>0</v>
      </c>
      <c r="AA174" s="23">
        <f>U174+V174+W174+X174+Y174+Z174</f>
        <v>0</v>
      </c>
      <c r="AB174" s="25">
        <v>2020</v>
      </c>
      <c r="AG174" s="3"/>
      <c r="AH174" s="12"/>
    </row>
    <row r="175" spans="2:34" ht="37.5" customHeight="1" x14ac:dyDescent="0.3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4" t="s">
        <v>148</v>
      </c>
      <c r="T175" s="4" t="s">
        <v>32</v>
      </c>
      <c r="U175" s="15">
        <v>1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f>SUM(U175:Z175)</f>
        <v>1</v>
      </c>
      <c r="AB175" s="15">
        <v>2015</v>
      </c>
      <c r="AG175" s="3"/>
      <c r="AH175" s="12"/>
    </row>
    <row r="176" spans="2:34" ht="37.5" x14ac:dyDescent="0.3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4" t="s">
        <v>149</v>
      </c>
      <c r="T176" s="4" t="s">
        <v>32</v>
      </c>
      <c r="U176" s="15">
        <v>0</v>
      </c>
      <c r="V176" s="15">
        <v>1</v>
      </c>
      <c r="W176" s="15" t="s">
        <v>45</v>
      </c>
      <c r="X176" s="15">
        <v>1</v>
      </c>
      <c r="Y176" s="15" t="s">
        <v>45</v>
      </c>
      <c r="Z176" s="15" t="s">
        <v>45</v>
      </c>
      <c r="AA176" s="15">
        <f>SUM(U176:Z176)</f>
        <v>2</v>
      </c>
      <c r="AB176" s="15">
        <v>2018</v>
      </c>
      <c r="AG176" s="3"/>
      <c r="AH176" s="12"/>
    </row>
    <row r="177" spans="2:34" ht="56.25" x14ac:dyDescent="0.3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4" t="s">
        <v>150</v>
      </c>
      <c r="T177" s="4" t="s">
        <v>44</v>
      </c>
      <c r="U177" s="15">
        <v>1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1</v>
      </c>
      <c r="AB177" s="15">
        <v>2015</v>
      </c>
      <c r="AG177" s="3"/>
      <c r="AH177" s="12"/>
    </row>
    <row r="178" spans="2:34" ht="37.5" x14ac:dyDescent="0.3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4" t="s">
        <v>151</v>
      </c>
      <c r="T178" s="4" t="s">
        <v>32</v>
      </c>
      <c r="U178" s="15">
        <v>1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f>SUM(U178:Z178)</f>
        <v>1</v>
      </c>
      <c r="AB178" s="15">
        <v>2015</v>
      </c>
      <c r="AG178" s="3"/>
      <c r="AH178" s="12"/>
    </row>
    <row r="179" spans="2:34" ht="56.25" customHeight="1" x14ac:dyDescent="0.3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4" t="s">
        <v>152</v>
      </c>
      <c r="T179" s="4" t="s">
        <v>44</v>
      </c>
      <c r="U179" s="15">
        <v>0</v>
      </c>
      <c r="V179" s="15">
        <v>1</v>
      </c>
      <c r="W179" s="15" t="s">
        <v>45</v>
      </c>
      <c r="X179" s="15">
        <v>1</v>
      </c>
      <c r="Y179" s="15" t="s">
        <v>45</v>
      </c>
      <c r="Z179" s="15" t="s">
        <v>45</v>
      </c>
      <c r="AA179" s="15">
        <v>1</v>
      </c>
      <c r="AB179" s="15">
        <v>2018</v>
      </c>
      <c r="AD179"/>
      <c r="AG179" s="3"/>
      <c r="AH179" s="12"/>
    </row>
    <row r="180" spans="2:34" ht="37.5" x14ac:dyDescent="0.3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4" t="s">
        <v>153</v>
      </c>
      <c r="T180" s="4" t="s">
        <v>32</v>
      </c>
      <c r="U180" s="15">
        <v>0</v>
      </c>
      <c r="V180" s="15">
        <v>1</v>
      </c>
      <c r="W180" s="15" t="s">
        <v>45</v>
      </c>
      <c r="X180" s="15">
        <v>1</v>
      </c>
      <c r="Y180" s="15" t="s">
        <v>45</v>
      </c>
      <c r="Z180" s="15" t="s">
        <v>45</v>
      </c>
      <c r="AA180" s="15">
        <f>SUM(U180:Z180)</f>
        <v>2</v>
      </c>
      <c r="AB180" s="15">
        <v>2018</v>
      </c>
      <c r="AD180"/>
      <c r="AG180" s="3"/>
      <c r="AH180" s="12"/>
    </row>
    <row r="181" spans="2:34" ht="37.5" x14ac:dyDescent="0.3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21" t="s">
        <v>154</v>
      </c>
      <c r="T181" s="22" t="s">
        <v>12</v>
      </c>
      <c r="U181" s="36">
        <v>0</v>
      </c>
      <c r="V181" s="36">
        <v>0</v>
      </c>
      <c r="W181" s="36">
        <v>0</v>
      </c>
      <c r="X181" s="36">
        <v>0</v>
      </c>
      <c r="Y181" s="60">
        <v>0</v>
      </c>
      <c r="Z181" s="60">
        <v>0</v>
      </c>
      <c r="AA181" s="24">
        <f>U181+V181+W181+X181+Y181+Z181</f>
        <v>0</v>
      </c>
      <c r="AB181" s="25">
        <v>2020</v>
      </c>
      <c r="AD181"/>
      <c r="AG181" s="3"/>
      <c r="AH181" s="12"/>
    </row>
    <row r="182" spans="2:34" ht="56.25" x14ac:dyDescent="0.3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4" t="s">
        <v>155</v>
      </c>
      <c r="T182" s="4" t="s">
        <v>16</v>
      </c>
      <c r="U182" s="15">
        <v>55.6</v>
      </c>
      <c r="V182" s="15">
        <v>64.599999999999994</v>
      </c>
      <c r="W182" s="15">
        <v>73.400000000000006</v>
      </c>
      <c r="X182" s="15">
        <v>82.3</v>
      </c>
      <c r="Y182" s="18">
        <v>88.9</v>
      </c>
      <c r="Z182" s="20">
        <v>100</v>
      </c>
      <c r="AA182" s="20">
        <v>100</v>
      </c>
      <c r="AB182" s="15">
        <v>2020</v>
      </c>
      <c r="AC182" s="46"/>
      <c r="AD182" s="61"/>
      <c r="AG182" s="3"/>
      <c r="AH182" s="12"/>
    </row>
    <row r="183" spans="2:34" ht="93.75" x14ac:dyDescent="0.3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4" t="s">
        <v>156</v>
      </c>
      <c r="T183" s="4" t="s">
        <v>16</v>
      </c>
      <c r="U183" s="16">
        <v>50</v>
      </c>
      <c r="V183" s="16">
        <v>70</v>
      </c>
      <c r="W183" s="16">
        <v>85</v>
      </c>
      <c r="X183" s="16">
        <v>95</v>
      </c>
      <c r="Y183" s="20">
        <v>100</v>
      </c>
      <c r="Z183" s="20">
        <v>100</v>
      </c>
      <c r="AA183" s="20">
        <v>100</v>
      </c>
      <c r="AB183" s="15">
        <v>2020</v>
      </c>
      <c r="AD183"/>
      <c r="AG183" s="3"/>
      <c r="AH183" s="12"/>
    </row>
    <row r="184" spans="2:34" ht="56.25" x14ac:dyDescent="0.3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4" t="s">
        <v>157</v>
      </c>
      <c r="T184" s="4" t="s">
        <v>44</v>
      </c>
      <c r="U184" s="15">
        <v>1</v>
      </c>
      <c r="V184" s="15">
        <v>1</v>
      </c>
      <c r="W184" s="15">
        <v>1</v>
      </c>
      <c r="X184" s="15">
        <v>1</v>
      </c>
      <c r="Y184" s="18">
        <v>1</v>
      </c>
      <c r="Z184" s="18">
        <v>1</v>
      </c>
      <c r="AA184" s="18">
        <v>1</v>
      </c>
      <c r="AB184" s="15">
        <v>2020</v>
      </c>
      <c r="AD184"/>
      <c r="AG184" s="3"/>
      <c r="AH184" s="12"/>
    </row>
    <row r="185" spans="2:34" ht="56.25" x14ac:dyDescent="0.3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4" t="s">
        <v>158</v>
      </c>
      <c r="T185" s="4" t="s">
        <v>16</v>
      </c>
      <c r="U185" s="15">
        <v>55.6</v>
      </c>
      <c r="V185" s="15">
        <v>64.599999999999994</v>
      </c>
      <c r="W185" s="15">
        <v>73.400000000000006</v>
      </c>
      <c r="X185" s="15">
        <v>82.3</v>
      </c>
      <c r="Y185" s="18">
        <v>88.9</v>
      </c>
      <c r="Z185" s="20">
        <v>100</v>
      </c>
      <c r="AA185" s="20">
        <v>100</v>
      </c>
      <c r="AB185" s="15">
        <v>2020</v>
      </c>
      <c r="AD185"/>
      <c r="AG185" s="3"/>
      <c r="AH185" s="12"/>
    </row>
    <row r="186" spans="2:34" ht="56.25" x14ac:dyDescent="0.3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4" t="s">
        <v>159</v>
      </c>
      <c r="T186" s="4" t="s">
        <v>44</v>
      </c>
      <c r="U186" s="15">
        <v>1</v>
      </c>
      <c r="V186" s="15">
        <v>1</v>
      </c>
      <c r="W186" s="15">
        <v>1</v>
      </c>
      <c r="X186" s="15">
        <v>1</v>
      </c>
      <c r="Y186" s="18">
        <v>1</v>
      </c>
      <c r="Z186" s="18">
        <v>1</v>
      </c>
      <c r="AA186" s="18">
        <v>1</v>
      </c>
      <c r="AB186" s="15">
        <v>2020</v>
      </c>
      <c r="AD186"/>
      <c r="AG186" s="3"/>
      <c r="AH186" s="12"/>
    </row>
    <row r="187" spans="2:34" ht="38.25" customHeight="1" x14ac:dyDescent="0.3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4" t="s">
        <v>160</v>
      </c>
      <c r="T187" s="4" t="s">
        <v>16</v>
      </c>
      <c r="U187" s="16">
        <v>50</v>
      </c>
      <c r="V187" s="16">
        <v>70</v>
      </c>
      <c r="W187" s="16">
        <v>85</v>
      </c>
      <c r="X187" s="16">
        <v>95</v>
      </c>
      <c r="Y187" s="16">
        <v>100</v>
      </c>
      <c r="Z187" s="16">
        <v>100</v>
      </c>
      <c r="AA187" s="16">
        <v>100</v>
      </c>
      <c r="AB187" s="15">
        <v>2020</v>
      </c>
      <c r="AD187"/>
      <c r="AG187" s="3"/>
      <c r="AH187" s="12"/>
    </row>
    <row r="188" spans="2:34" ht="81" customHeight="1" x14ac:dyDescent="0.35">
      <c r="B188" s="13">
        <v>0</v>
      </c>
      <c r="C188" s="13">
        <v>1</v>
      </c>
      <c r="D188" s="13">
        <v>1</v>
      </c>
      <c r="E188" s="13">
        <v>0</v>
      </c>
      <c r="F188" s="13">
        <v>7</v>
      </c>
      <c r="G188" s="13">
        <v>0</v>
      </c>
      <c r="H188" s="13">
        <v>2</v>
      </c>
      <c r="I188" s="13">
        <v>0</v>
      </c>
      <c r="J188" s="13">
        <v>1</v>
      </c>
      <c r="K188" s="13">
        <v>2</v>
      </c>
      <c r="L188" s="13">
        <v>0</v>
      </c>
      <c r="M188" s="13">
        <v>4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21" t="s">
        <v>161</v>
      </c>
      <c r="T188" s="22" t="s">
        <v>12</v>
      </c>
      <c r="U188" s="23">
        <f t="shared" ref="U188:AA188" si="18">U196</f>
        <v>7810.9000000000005</v>
      </c>
      <c r="V188" s="23">
        <f t="shared" si="18"/>
        <v>0</v>
      </c>
      <c r="W188" s="23">
        <f t="shared" si="18"/>
        <v>0</v>
      </c>
      <c r="X188" s="23">
        <f t="shared" si="18"/>
        <v>0</v>
      </c>
      <c r="Y188" s="23">
        <f t="shared" si="18"/>
        <v>0</v>
      </c>
      <c r="Z188" s="23">
        <f t="shared" si="18"/>
        <v>0</v>
      </c>
      <c r="AA188" s="23">
        <f t="shared" si="18"/>
        <v>7810.9000000000005</v>
      </c>
      <c r="AB188" s="25">
        <v>2020</v>
      </c>
      <c r="AD188"/>
      <c r="AG188" s="3"/>
      <c r="AH188" s="12"/>
    </row>
    <row r="189" spans="2:34" ht="75" x14ac:dyDescent="0.3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4" t="s">
        <v>162</v>
      </c>
      <c r="T189" s="4" t="s">
        <v>16</v>
      </c>
      <c r="U189" s="16">
        <v>13</v>
      </c>
      <c r="V189" s="16">
        <v>14</v>
      </c>
      <c r="W189" s="16">
        <v>15</v>
      </c>
      <c r="X189" s="16">
        <v>16</v>
      </c>
      <c r="Y189" s="16">
        <v>17</v>
      </c>
      <c r="Z189" s="16">
        <v>17</v>
      </c>
      <c r="AA189" s="16">
        <v>17</v>
      </c>
      <c r="AB189" s="15">
        <v>2020</v>
      </c>
      <c r="AD189"/>
      <c r="AG189" s="3"/>
      <c r="AH189" s="12"/>
    </row>
    <row r="190" spans="2:34" ht="56.25" x14ac:dyDescent="0.3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4" t="s">
        <v>163</v>
      </c>
      <c r="T190" s="4" t="s">
        <v>28</v>
      </c>
      <c r="U190" s="15">
        <v>50</v>
      </c>
      <c r="V190" s="15">
        <v>230</v>
      </c>
      <c r="W190" s="15">
        <v>235</v>
      </c>
      <c r="X190" s="15">
        <v>800</v>
      </c>
      <c r="Y190" s="15">
        <v>800</v>
      </c>
      <c r="Z190" s="15">
        <v>800</v>
      </c>
      <c r="AA190" s="15">
        <v>800</v>
      </c>
      <c r="AB190" s="15">
        <v>2020</v>
      </c>
      <c r="AD190"/>
      <c r="AG190" s="3"/>
      <c r="AH190" s="12"/>
    </row>
    <row r="191" spans="2:34" ht="55.5" customHeight="1" x14ac:dyDescent="0.3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4" t="s">
        <v>164</v>
      </c>
      <c r="T191" s="4" t="s">
        <v>16</v>
      </c>
      <c r="U191" s="16">
        <v>19</v>
      </c>
      <c r="V191" s="16">
        <v>32</v>
      </c>
      <c r="W191" s="16">
        <v>32</v>
      </c>
      <c r="X191" s="16">
        <v>33</v>
      </c>
      <c r="Y191" s="16">
        <v>34</v>
      </c>
      <c r="Z191" s="16">
        <v>35</v>
      </c>
      <c r="AA191" s="16">
        <v>35</v>
      </c>
      <c r="AB191" s="15">
        <v>2020</v>
      </c>
      <c r="AD191"/>
      <c r="AG191" s="3"/>
      <c r="AH191" s="12"/>
    </row>
    <row r="192" spans="2:34" ht="55.5" customHeight="1" x14ac:dyDescent="0.3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 t="s">
        <v>165</v>
      </c>
      <c r="T192" s="4" t="s">
        <v>44</v>
      </c>
      <c r="U192" s="15">
        <v>1</v>
      </c>
      <c r="V192" s="15">
        <v>1</v>
      </c>
      <c r="W192" s="15">
        <v>1</v>
      </c>
      <c r="X192" s="15">
        <v>1</v>
      </c>
      <c r="Y192" s="15">
        <v>1</v>
      </c>
      <c r="Z192" s="15">
        <v>1</v>
      </c>
      <c r="AA192" s="15">
        <v>1</v>
      </c>
      <c r="AB192" s="15">
        <v>2020</v>
      </c>
      <c r="AD192"/>
      <c r="AG192" s="3"/>
      <c r="AH192" s="12"/>
    </row>
    <row r="193" spans="2:34" ht="75" x14ac:dyDescent="0.3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4" t="s">
        <v>166</v>
      </c>
      <c r="T193" s="4" t="s">
        <v>16</v>
      </c>
      <c r="U193" s="16">
        <v>13</v>
      </c>
      <c r="V193" s="16">
        <v>14</v>
      </c>
      <c r="W193" s="16">
        <v>15</v>
      </c>
      <c r="X193" s="16">
        <v>16</v>
      </c>
      <c r="Y193" s="16">
        <v>17</v>
      </c>
      <c r="Z193" s="16">
        <v>17</v>
      </c>
      <c r="AA193" s="16">
        <v>17</v>
      </c>
      <c r="AB193" s="15">
        <v>2020</v>
      </c>
      <c r="AD193"/>
      <c r="AG193" s="3"/>
      <c r="AH193" s="12"/>
    </row>
    <row r="194" spans="2:34" ht="56.25" x14ac:dyDescent="0.3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4" t="s">
        <v>167</v>
      </c>
      <c r="T194" s="4" t="s">
        <v>44</v>
      </c>
      <c r="U194" s="15">
        <v>1</v>
      </c>
      <c r="V194" s="15">
        <v>1</v>
      </c>
      <c r="W194" s="15">
        <v>1</v>
      </c>
      <c r="X194" s="15">
        <v>1</v>
      </c>
      <c r="Y194" s="15">
        <v>1</v>
      </c>
      <c r="Z194" s="15">
        <v>1</v>
      </c>
      <c r="AA194" s="15">
        <v>1</v>
      </c>
      <c r="AB194" s="15">
        <v>2020</v>
      </c>
      <c r="AD194"/>
      <c r="AG194" s="3"/>
      <c r="AH194" s="12"/>
    </row>
    <row r="195" spans="2:34" ht="56.25" x14ac:dyDescent="0.3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4" t="s">
        <v>168</v>
      </c>
      <c r="T195" s="4" t="s">
        <v>28</v>
      </c>
      <c r="U195" s="15">
        <v>50</v>
      </c>
      <c r="V195" s="15">
        <v>230</v>
      </c>
      <c r="W195" s="15">
        <v>235</v>
      </c>
      <c r="X195" s="15">
        <v>800</v>
      </c>
      <c r="Y195" s="15">
        <v>800</v>
      </c>
      <c r="Z195" s="15">
        <v>800</v>
      </c>
      <c r="AA195" s="15">
        <v>800</v>
      </c>
      <c r="AB195" s="15">
        <v>2020</v>
      </c>
      <c r="AG195" s="3"/>
      <c r="AH195" s="12"/>
    </row>
    <row r="196" spans="2:34" x14ac:dyDescent="0.3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05" t="s">
        <v>169</v>
      </c>
      <c r="T196" s="103" t="s">
        <v>12</v>
      </c>
      <c r="U196" s="29">
        <f t="shared" ref="U196:AA196" si="19">U197+U198</f>
        <v>7810.9000000000005</v>
      </c>
      <c r="V196" s="29">
        <f t="shared" si="19"/>
        <v>0</v>
      </c>
      <c r="W196" s="29">
        <f t="shared" si="19"/>
        <v>0</v>
      </c>
      <c r="X196" s="29">
        <f t="shared" si="19"/>
        <v>0</v>
      </c>
      <c r="Y196" s="29">
        <f t="shared" si="19"/>
        <v>0</v>
      </c>
      <c r="Z196" s="29">
        <f t="shared" si="19"/>
        <v>0</v>
      </c>
      <c r="AA196" s="29">
        <f t="shared" si="19"/>
        <v>7810.9000000000005</v>
      </c>
      <c r="AB196" s="15">
        <v>2015</v>
      </c>
      <c r="AG196" s="3"/>
      <c r="AH196" s="12"/>
    </row>
    <row r="197" spans="2:34" x14ac:dyDescent="0.35">
      <c r="B197" s="13">
        <v>0</v>
      </c>
      <c r="C197" s="13">
        <v>1</v>
      </c>
      <c r="D197" s="13">
        <v>1</v>
      </c>
      <c r="E197" s="13">
        <v>0</v>
      </c>
      <c r="F197" s="13">
        <v>7</v>
      </c>
      <c r="G197" s="13">
        <v>0</v>
      </c>
      <c r="H197" s="13">
        <v>2</v>
      </c>
      <c r="I197" s="13">
        <v>0</v>
      </c>
      <c r="J197" s="13">
        <v>1</v>
      </c>
      <c r="K197" s="13">
        <v>2</v>
      </c>
      <c r="L197" s="13">
        <v>7</v>
      </c>
      <c r="M197" s="13">
        <v>4</v>
      </c>
      <c r="N197" s="13">
        <v>6</v>
      </c>
      <c r="O197" s="13">
        <v>1</v>
      </c>
      <c r="P197" s="13">
        <v>0</v>
      </c>
      <c r="Q197" s="13">
        <v>0</v>
      </c>
      <c r="R197" s="13">
        <v>0</v>
      </c>
      <c r="S197" s="130"/>
      <c r="T197" s="116"/>
      <c r="U197" s="29">
        <v>2343.3000000000002</v>
      </c>
      <c r="V197" s="29">
        <v>0</v>
      </c>
      <c r="W197" s="29">
        <v>0</v>
      </c>
      <c r="X197" s="29">
        <v>0</v>
      </c>
      <c r="Y197" s="29">
        <v>0</v>
      </c>
      <c r="Z197" s="29">
        <v>0</v>
      </c>
      <c r="AA197" s="29">
        <f>U197</f>
        <v>2343.3000000000002</v>
      </c>
      <c r="AB197" s="15">
        <v>2015</v>
      </c>
      <c r="AG197" s="3"/>
      <c r="AH197" s="12"/>
    </row>
    <row r="198" spans="2:34" ht="15.75" customHeight="1" x14ac:dyDescent="0.35">
      <c r="B198" s="13">
        <v>0</v>
      </c>
      <c r="C198" s="13">
        <v>1</v>
      </c>
      <c r="D198" s="13">
        <v>1</v>
      </c>
      <c r="E198" s="13">
        <v>0</v>
      </c>
      <c r="F198" s="13">
        <v>7</v>
      </c>
      <c r="G198" s="13">
        <v>0</v>
      </c>
      <c r="H198" s="13">
        <v>2</v>
      </c>
      <c r="I198" s="13">
        <v>0</v>
      </c>
      <c r="J198" s="13">
        <v>1</v>
      </c>
      <c r="K198" s="13">
        <v>2</v>
      </c>
      <c r="L198" s="13">
        <v>5</v>
      </c>
      <c r="M198" s="13">
        <v>0</v>
      </c>
      <c r="N198" s="13">
        <v>2</v>
      </c>
      <c r="O198" s="13">
        <v>7</v>
      </c>
      <c r="P198" s="13">
        <v>0</v>
      </c>
      <c r="Q198" s="13">
        <v>0</v>
      </c>
      <c r="R198" s="13">
        <v>0</v>
      </c>
      <c r="S198" s="106"/>
      <c r="T198" s="104"/>
      <c r="U198" s="29">
        <v>5467.6</v>
      </c>
      <c r="V198" s="29">
        <v>0</v>
      </c>
      <c r="W198" s="29">
        <v>0</v>
      </c>
      <c r="X198" s="29">
        <v>0</v>
      </c>
      <c r="Y198" s="29">
        <v>0</v>
      </c>
      <c r="Z198" s="29">
        <v>0</v>
      </c>
      <c r="AA198" s="29">
        <f>U198</f>
        <v>5467.6</v>
      </c>
      <c r="AB198" s="15">
        <v>2015</v>
      </c>
      <c r="AG198" s="3"/>
      <c r="AH198" s="12"/>
    </row>
    <row r="199" spans="2:34" ht="79.5" customHeight="1" x14ac:dyDescent="0.3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4" t="s">
        <v>170</v>
      </c>
      <c r="T199" s="4" t="s">
        <v>32</v>
      </c>
      <c r="U199" s="15">
        <v>6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f>SUM(U199:Z199)</f>
        <v>6</v>
      </c>
      <c r="AB199" s="15">
        <v>2015</v>
      </c>
      <c r="AC199" s="46"/>
      <c r="AD199" s="42"/>
      <c r="AG199" s="3"/>
      <c r="AH199" s="12"/>
    </row>
    <row r="200" spans="2:34" ht="55.5" customHeight="1" x14ac:dyDescent="0.35">
      <c r="B200" s="13">
        <v>0</v>
      </c>
      <c r="C200" s="13">
        <v>1</v>
      </c>
      <c r="D200" s="13">
        <v>1</v>
      </c>
      <c r="E200" s="13">
        <v>0</v>
      </c>
      <c r="F200" s="13">
        <v>7</v>
      </c>
      <c r="G200" s="13">
        <v>0</v>
      </c>
      <c r="H200" s="13">
        <v>9</v>
      </c>
      <c r="I200" s="13">
        <v>0</v>
      </c>
      <c r="J200" s="13">
        <v>1</v>
      </c>
      <c r="K200" s="13">
        <v>2</v>
      </c>
      <c r="L200" s="13">
        <v>0</v>
      </c>
      <c r="M200" s="13">
        <v>5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21" t="s">
        <v>171</v>
      </c>
      <c r="T200" s="22" t="s">
        <v>12</v>
      </c>
      <c r="U200" s="23">
        <f t="shared" ref="U200:AA200" si="20">U203+U206</f>
        <v>110</v>
      </c>
      <c r="V200" s="23">
        <f t="shared" si="20"/>
        <v>100</v>
      </c>
      <c r="W200" s="23">
        <f t="shared" si="20"/>
        <v>100</v>
      </c>
      <c r="X200" s="23">
        <f t="shared" si="20"/>
        <v>100</v>
      </c>
      <c r="Y200" s="23">
        <f t="shared" si="20"/>
        <v>70</v>
      </c>
      <c r="Z200" s="23">
        <f t="shared" si="20"/>
        <v>70</v>
      </c>
      <c r="AA200" s="23">
        <f t="shared" si="20"/>
        <v>550</v>
      </c>
      <c r="AB200" s="25">
        <v>2020</v>
      </c>
      <c r="AC200" s="46"/>
      <c r="AD200" s="42"/>
      <c r="AG200" s="3"/>
      <c r="AH200" s="12"/>
    </row>
    <row r="201" spans="2:34" ht="37.5" x14ac:dyDescent="0.3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4" t="s">
        <v>172</v>
      </c>
      <c r="T201" s="4" t="s">
        <v>16</v>
      </c>
      <c r="U201" s="15">
        <v>99.1</v>
      </c>
      <c r="V201" s="15">
        <v>99.2</v>
      </c>
      <c r="W201" s="15">
        <v>99.3</v>
      </c>
      <c r="X201" s="15">
        <v>99.4</v>
      </c>
      <c r="Y201" s="15">
        <v>99.5</v>
      </c>
      <c r="Z201" s="15">
        <v>99.6</v>
      </c>
      <c r="AA201" s="15">
        <v>99.6</v>
      </c>
      <c r="AB201" s="15">
        <v>2020</v>
      </c>
      <c r="AC201" s="46"/>
      <c r="AD201" s="42"/>
      <c r="AG201" s="3"/>
      <c r="AH201" s="12"/>
    </row>
    <row r="202" spans="2:34" ht="56.25" x14ac:dyDescent="0.3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4" t="s">
        <v>173</v>
      </c>
      <c r="T202" s="4" t="s">
        <v>16</v>
      </c>
      <c r="U202" s="15">
        <v>95.1</v>
      </c>
      <c r="V202" s="15">
        <v>97.8</v>
      </c>
      <c r="W202" s="15">
        <v>97.9</v>
      </c>
      <c r="X202" s="15">
        <v>97.9</v>
      </c>
      <c r="Y202" s="15">
        <v>97.9</v>
      </c>
      <c r="Z202" s="18">
        <v>0</v>
      </c>
      <c r="AA202" s="18">
        <v>97.9</v>
      </c>
      <c r="AB202" s="18">
        <v>2019</v>
      </c>
      <c r="AC202" s="62"/>
      <c r="AD202" s="42"/>
      <c r="AG202" s="3"/>
      <c r="AH202" s="12"/>
    </row>
    <row r="203" spans="2:34" ht="37.5" x14ac:dyDescent="0.35">
      <c r="B203" s="13">
        <v>0</v>
      </c>
      <c r="C203" s="13">
        <v>1</v>
      </c>
      <c r="D203" s="13">
        <v>1</v>
      </c>
      <c r="E203" s="13">
        <v>0</v>
      </c>
      <c r="F203" s="13">
        <v>7</v>
      </c>
      <c r="G203" s="13">
        <v>0</v>
      </c>
      <c r="H203" s="13">
        <v>9</v>
      </c>
      <c r="I203" s="13">
        <v>0</v>
      </c>
      <c r="J203" s="13">
        <v>1</v>
      </c>
      <c r="K203" s="13">
        <v>2</v>
      </c>
      <c r="L203" s="13">
        <v>0</v>
      </c>
      <c r="M203" s="13">
        <v>5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4" t="s">
        <v>174</v>
      </c>
      <c r="T203" s="4" t="s">
        <v>12</v>
      </c>
      <c r="U203" s="37">
        <v>100</v>
      </c>
      <c r="V203" s="37">
        <v>100</v>
      </c>
      <c r="W203" s="37">
        <v>0</v>
      </c>
      <c r="X203" s="37">
        <v>100</v>
      </c>
      <c r="Y203" s="37">
        <v>70</v>
      </c>
      <c r="Z203" s="40">
        <v>70</v>
      </c>
      <c r="AA203" s="40">
        <f>U203+V203+W203+X203+Y203+Z203</f>
        <v>440</v>
      </c>
      <c r="AB203" s="18">
        <v>2020</v>
      </c>
      <c r="AC203" s="46"/>
      <c r="AD203" s="42"/>
      <c r="AG203" s="3"/>
      <c r="AH203" s="12"/>
    </row>
    <row r="204" spans="2:34" ht="18.75" customHeight="1" x14ac:dyDescent="0.3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4" t="s">
        <v>175</v>
      </c>
      <c r="T204" s="4" t="s">
        <v>32</v>
      </c>
      <c r="U204" s="15">
        <v>12</v>
      </c>
      <c r="V204" s="15">
        <v>12</v>
      </c>
      <c r="W204" s="15">
        <v>12</v>
      </c>
      <c r="X204" s="15">
        <v>12</v>
      </c>
      <c r="Y204" s="15">
        <v>12</v>
      </c>
      <c r="Z204" s="18">
        <v>13</v>
      </c>
      <c r="AA204" s="18">
        <v>13</v>
      </c>
      <c r="AB204" s="18">
        <v>2020</v>
      </c>
      <c r="AC204" s="46"/>
      <c r="AD204" s="42"/>
      <c r="AG204" s="3"/>
      <c r="AH204" s="12"/>
    </row>
    <row r="205" spans="2:34" ht="37.5" x14ac:dyDescent="0.3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4" t="s">
        <v>176</v>
      </c>
      <c r="T205" s="4" t="s">
        <v>16</v>
      </c>
      <c r="U205" s="15">
        <v>99.1</v>
      </c>
      <c r="V205" s="15">
        <v>99.2</v>
      </c>
      <c r="W205" s="15">
        <v>99.3</v>
      </c>
      <c r="X205" s="15">
        <v>99.4</v>
      </c>
      <c r="Y205" s="15" t="s">
        <v>177</v>
      </c>
      <c r="Z205" s="18" t="s">
        <v>178</v>
      </c>
      <c r="AA205" s="18" t="s">
        <v>178</v>
      </c>
      <c r="AB205" s="18">
        <v>2020</v>
      </c>
      <c r="AC205" s="63"/>
      <c r="AD205" s="42"/>
      <c r="AG205" s="3"/>
      <c r="AH205" s="12"/>
    </row>
    <row r="206" spans="2:34" ht="56.25" x14ac:dyDescent="0.35">
      <c r="B206" s="13">
        <v>0</v>
      </c>
      <c r="C206" s="13">
        <v>1</v>
      </c>
      <c r="D206" s="13">
        <v>1</v>
      </c>
      <c r="E206" s="13">
        <v>0</v>
      </c>
      <c r="F206" s="13">
        <v>7</v>
      </c>
      <c r="G206" s="13">
        <v>0</v>
      </c>
      <c r="H206" s="13">
        <v>9</v>
      </c>
      <c r="I206" s="13">
        <v>0</v>
      </c>
      <c r="J206" s="13">
        <v>1</v>
      </c>
      <c r="K206" s="13">
        <v>2</v>
      </c>
      <c r="L206" s="13">
        <v>0</v>
      </c>
      <c r="M206" s="13">
        <v>5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4" t="s">
        <v>179</v>
      </c>
      <c r="T206" s="4" t="s">
        <v>12</v>
      </c>
      <c r="U206" s="37">
        <v>10</v>
      </c>
      <c r="V206" s="37">
        <v>0</v>
      </c>
      <c r="W206" s="37">
        <v>100</v>
      </c>
      <c r="X206" s="37">
        <v>0</v>
      </c>
      <c r="Y206" s="37">
        <v>0</v>
      </c>
      <c r="Z206" s="40">
        <v>0</v>
      </c>
      <c r="AA206" s="40">
        <f>U206+V206+W206+X206+Y206+Z206</f>
        <v>110</v>
      </c>
      <c r="AB206" s="18">
        <v>2017</v>
      </c>
      <c r="AC206" s="46"/>
      <c r="AD206" s="42"/>
      <c r="AG206" s="3"/>
      <c r="AH206" s="12"/>
    </row>
    <row r="207" spans="2:34" ht="37.5" x14ac:dyDescent="0.3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4" t="s">
        <v>180</v>
      </c>
      <c r="T207" s="4" t="s">
        <v>32</v>
      </c>
      <c r="U207" s="15">
        <v>29</v>
      </c>
      <c r="V207" s="15">
        <v>26</v>
      </c>
      <c r="W207" s="15">
        <v>28</v>
      </c>
      <c r="X207" s="15">
        <v>34</v>
      </c>
      <c r="Y207" s="15">
        <v>34</v>
      </c>
      <c r="Z207" s="18">
        <v>34</v>
      </c>
      <c r="AA207" s="18">
        <v>34</v>
      </c>
      <c r="AB207" s="18">
        <v>2020</v>
      </c>
      <c r="AC207" s="46"/>
      <c r="AD207" s="42"/>
      <c r="AG207" s="3"/>
      <c r="AH207" s="12"/>
    </row>
    <row r="208" spans="2:34" ht="56.25" x14ac:dyDescent="0.3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4" t="s">
        <v>181</v>
      </c>
      <c r="T208" s="4" t="s">
        <v>16</v>
      </c>
      <c r="U208" s="15">
        <v>95.1</v>
      </c>
      <c r="V208" s="15">
        <v>97.8</v>
      </c>
      <c r="W208" s="15">
        <v>97.9</v>
      </c>
      <c r="X208" s="15">
        <v>97.9</v>
      </c>
      <c r="Y208" s="15">
        <v>97.9</v>
      </c>
      <c r="Z208" s="18">
        <v>0</v>
      </c>
      <c r="AA208" s="18">
        <v>97.9</v>
      </c>
      <c r="AB208" s="18">
        <v>2019</v>
      </c>
      <c r="AC208" s="62"/>
      <c r="AD208" s="42"/>
      <c r="AG208" s="3"/>
      <c r="AH208" s="12"/>
    </row>
    <row r="209" spans="2:34" ht="37.5" x14ac:dyDescent="0.35">
      <c r="B209" s="13">
        <v>0</v>
      </c>
      <c r="C209" s="13">
        <v>1</v>
      </c>
      <c r="D209" s="13">
        <v>1</v>
      </c>
      <c r="E209" s="13">
        <v>0</v>
      </c>
      <c r="F209" s="13">
        <v>7</v>
      </c>
      <c r="G209" s="13">
        <v>0</v>
      </c>
      <c r="H209" s="13">
        <v>9</v>
      </c>
      <c r="I209" s="13">
        <v>0</v>
      </c>
      <c r="J209" s="13">
        <v>1</v>
      </c>
      <c r="K209" s="13">
        <v>2</v>
      </c>
      <c r="L209" s="13">
        <v>0</v>
      </c>
      <c r="M209" s="13">
        <v>6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21" t="s">
        <v>182</v>
      </c>
      <c r="T209" s="22" t="s">
        <v>12</v>
      </c>
      <c r="U209" s="23">
        <f t="shared" ref="U209:AA209" si="21">U215+U217+U219+U221</f>
        <v>751</v>
      </c>
      <c r="V209" s="23">
        <f t="shared" si="21"/>
        <v>250</v>
      </c>
      <c r="W209" s="23">
        <f t="shared" si="21"/>
        <v>250</v>
      </c>
      <c r="X209" s="23">
        <f t="shared" si="21"/>
        <v>250</v>
      </c>
      <c r="Y209" s="23">
        <f t="shared" si="21"/>
        <v>85</v>
      </c>
      <c r="Z209" s="23">
        <f t="shared" si="21"/>
        <v>85</v>
      </c>
      <c r="AA209" s="23">
        <f t="shared" si="21"/>
        <v>1671</v>
      </c>
      <c r="AB209" s="25">
        <v>2020</v>
      </c>
      <c r="AG209" s="3"/>
      <c r="AH209" s="12"/>
    </row>
    <row r="210" spans="2:34" ht="56.25" x14ac:dyDescent="0.3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4" t="s">
        <v>183</v>
      </c>
      <c r="T210" s="4" t="s">
        <v>16</v>
      </c>
      <c r="U210" s="16">
        <v>8</v>
      </c>
      <c r="V210" s="16">
        <v>8</v>
      </c>
      <c r="W210" s="16">
        <v>8</v>
      </c>
      <c r="X210" s="16">
        <v>8</v>
      </c>
      <c r="Y210" s="16">
        <v>8</v>
      </c>
      <c r="Z210" s="90">
        <v>10</v>
      </c>
      <c r="AA210" s="90">
        <v>10</v>
      </c>
      <c r="AB210" s="15">
        <v>2020</v>
      </c>
      <c r="AC210" s="64"/>
      <c r="AD210" s="42"/>
      <c r="AG210" s="3"/>
      <c r="AH210" s="12"/>
    </row>
    <row r="211" spans="2:34" ht="79.5" customHeight="1" x14ac:dyDescent="0.3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4" t="s">
        <v>184</v>
      </c>
      <c r="T211" s="4" t="s">
        <v>28</v>
      </c>
      <c r="U211" s="26">
        <v>1788</v>
      </c>
      <c r="V211" s="26">
        <v>2700</v>
      </c>
      <c r="W211" s="26">
        <v>2550</v>
      </c>
      <c r="X211" s="26">
        <v>2600</v>
      </c>
      <c r="Y211" s="27">
        <v>2600</v>
      </c>
      <c r="Z211" s="91">
        <v>2600</v>
      </c>
      <c r="AA211" s="91">
        <f>SUM(U211:Z211)</f>
        <v>14838</v>
      </c>
      <c r="AB211" s="15">
        <v>2020</v>
      </c>
      <c r="AC211" s="46"/>
      <c r="AD211" s="65"/>
      <c r="AG211" s="3"/>
      <c r="AH211" s="12"/>
    </row>
    <row r="212" spans="2:34" ht="39" customHeight="1" x14ac:dyDescent="0.3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4" t="s">
        <v>185</v>
      </c>
      <c r="T212" s="4" t="s">
        <v>28</v>
      </c>
      <c r="U212" s="26">
        <v>220</v>
      </c>
      <c r="V212" s="26">
        <v>242</v>
      </c>
      <c r="W212" s="26">
        <v>244</v>
      </c>
      <c r="X212" s="26">
        <v>256</v>
      </c>
      <c r="Y212" s="27">
        <v>268</v>
      </c>
      <c r="Z212" s="91">
        <v>277</v>
      </c>
      <c r="AA212" s="91">
        <f>SUM(U212:Z212)</f>
        <v>1507</v>
      </c>
      <c r="AB212" s="15">
        <v>2020</v>
      </c>
      <c r="AC212" s="46"/>
      <c r="AD212" s="65"/>
      <c r="AG212" s="3"/>
      <c r="AH212" s="12"/>
    </row>
    <row r="213" spans="2:34" ht="37.5" x14ac:dyDescent="0.3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4" t="s">
        <v>186</v>
      </c>
      <c r="T213" s="4" t="s">
        <v>28</v>
      </c>
      <c r="U213" s="26">
        <v>480</v>
      </c>
      <c r="V213" s="26">
        <v>509</v>
      </c>
      <c r="W213" s="26">
        <v>538</v>
      </c>
      <c r="X213" s="26">
        <v>1100</v>
      </c>
      <c r="Y213" s="27">
        <v>961</v>
      </c>
      <c r="Z213" s="91">
        <v>1120</v>
      </c>
      <c r="AA213" s="91">
        <f>SUM(U213:Z213)</f>
        <v>4708</v>
      </c>
      <c r="AB213" s="15">
        <v>2020</v>
      </c>
      <c r="AC213" s="46"/>
      <c r="AD213" s="65"/>
      <c r="AG213" s="3"/>
      <c r="AH213" s="12"/>
    </row>
    <row r="214" spans="2:34" ht="37.5" x14ac:dyDescent="0.3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4" t="s">
        <v>187</v>
      </c>
      <c r="T214" s="4" t="s">
        <v>28</v>
      </c>
      <c r="U214" s="26">
        <v>65</v>
      </c>
      <c r="V214" s="26">
        <v>65</v>
      </c>
      <c r="W214" s="26">
        <v>65</v>
      </c>
      <c r="X214" s="26">
        <v>79</v>
      </c>
      <c r="Y214" s="27">
        <v>79</v>
      </c>
      <c r="Z214" s="91">
        <v>79</v>
      </c>
      <c r="AA214" s="91">
        <f>SUM(U214:Z214)</f>
        <v>432</v>
      </c>
      <c r="AB214" s="15">
        <v>2020</v>
      </c>
      <c r="AC214" s="46"/>
      <c r="AD214" s="65"/>
      <c r="AG214" s="3"/>
      <c r="AH214" s="12"/>
    </row>
    <row r="215" spans="2:34" ht="56.25" x14ac:dyDescent="0.45">
      <c r="B215" s="13">
        <v>0</v>
      </c>
      <c r="C215" s="13">
        <v>1</v>
      </c>
      <c r="D215" s="13">
        <v>1</v>
      </c>
      <c r="E215" s="13">
        <v>0</v>
      </c>
      <c r="F215" s="13">
        <v>7</v>
      </c>
      <c r="G215" s="13">
        <v>0</v>
      </c>
      <c r="H215" s="13">
        <v>9</v>
      </c>
      <c r="I215" s="13">
        <v>0</v>
      </c>
      <c r="J215" s="13">
        <v>1</v>
      </c>
      <c r="K215" s="13">
        <v>2</v>
      </c>
      <c r="L215" s="13">
        <v>0</v>
      </c>
      <c r="M215" s="13">
        <v>6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4" t="s">
        <v>188</v>
      </c>
      <c r="T215" s="4" t="s">
        <v>12</v>
      </c>
      <c r="U215" s="37">
        <v>350</v>
      </c>
      <c r="V215" s="37">
        <v>0</v>
      </c>
      <c r="W215" s="37">
        <v>0</v>
      </c>
      <c r="X215" s="37">
        <v>0</v>
      </c>
      <c r="Y215" s="40">
        <v>0</v>
      </c>
      <c r="Z215" s="92">
        <v>0</v>
      </c>
      <c r="AA215" s="92">
        <f>U215+V215+W215+X215+Y215+Z215</f>
        <v>350</v>
      </c>
      <c r="AB215" s="15">
        <v>2015</v>
      </c>
      <c r="AC215" s="62"/>
      <c r="AD215" s="66"/>
      <c r="AG215" s="3"/>
      <c r="AH215" s="12"/>
    </row>
    <row r="216" spans="2:34" ht="56.25" x14ac:dyDescent="0.3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4" t="s">
        <v>189</v>
      </c>
      <c r="T216" s="4" t="s">
        <v>16</v>
      </c>
      <c r="U216" s="16">
        <v>8</v>
      </c>
      <c r="V216" s="16">
        <v>8</v>
      </c>
      <c r="W216" s="16">
        <v>8</v>
      </c>
      <c r="X216" s="16">
        <v>8</v>
      </c>
      <c r="Y216" s="20">
        <v>8</v>
      </c>
      <c r="Z216" s="90">
        <v>10</v>
      </c>
      <c r="AA216" s="90">
        <v>10</v>
      </c>
      <c r="AB216" s="15">
        <v>2020</v>
      </c>
      <c r="AC216" s="67"/>
      <c r="AD216" s="46"/>
      <c r="AG216" s="3"/>
      <c r="AH216" s="12"/>
    </row>
    <row r="217" spans="2:34" ht="174" customHeight="1" x14ac:dyDescent="0.35">
      <c r="B217" s="13">
        <v>0</v>
      </c>
      <c r="C217" s="13">
        <v>1</v>
      </c>
      <c r="D217" s="13">
        <v>1</v>
      </c>
      <c r="E217" s="13">
        <v>0</v>
      </c>
      <c r="F217" s="13">
        <v>7</v>
      </c>
      <c r="G217" s="13">
        <v>0</v>
      </c>
      <c r="H217" s="13">
        <v>9</v>
      </c>
      <c r="I217" s="13">
        <v>0</v>
      </c>
      <c r="J217" s="13">
        <v>1</v>
      </c>
      <c r="K217" s="13">
        <v>2</v>
      </c>
      <c r="L217" s="13">
        <v>0</v>
      </c>
      <c r="M217" s="13">
        <v>6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4" t="s">
        <v>190</v>
      </c>
      <c r="T217" s="4" t="s">
        <v>12</v>
      </c>
      <c r="U217" s="29">
        <v>277</v>
      </c>
      <c r="V217" s="29">
        <v>250</v>
      </c>
      <c r="W217" s="29">
        <v>250</v>
      </c>
      <c r="X217" s="29">
        <v>250</v>
      </c>
      <c r="Y217" s="29">
        <v>85</v>
      </c>
      <c r="Z217" s="29">
        <v>85</v>
      </c>
      <c r="AA217" s="29">
        <f>U217+V217+W217+X217+Y217+Z217</f>
        <v>1197</v>
      </c>
      <c r="AB217" s="15">
        <v>2020</v>
      </c>
      <c r="AD217"/>
      <c r="AG217" s="3"/>
      <c r="AH217" s="12"/>
    </row>
    <row r="218" spans="2:34" ht="75" customHeight="1" x14ac:dyDescent="0.3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4" t="s">
        <v>191</v>
      </c>
      <c r="T218" s="4" t="s">
        <v>28</v>
      </c>
      <c r="U218" s="26">
        <v>1788</v>
      </c>
      <c r="V218" s="26">
        <v>2700</v>
      </c>
      <c r="W218" s="26">
        <v>2550</v>
      </c>
      <c r="X218" s="26">
        <v>2600</v>
      </c>
      <c r="Y218" s="26">
        <v>2600</v>
      </c>
      <c r="Z218" s="26">
        <v>2600</v>
      </c>
      <c r="AA218" s="26">
        <f>SUM(U218:Z218)</f>
        <v>14838</v>
      </c>
      <c r="AB218" s="15">
        <v>2020</v>
      </c>
      <c r="AD218"/>
      <c r="AG218" s="3"/>
      <c r="AH218" s="12"/>
    </row>
    <row r="219" spans="2:34" ht="60.75" customHeight="1" x14ac:dyDescent="0.35">
      <c r="B219" s="13">
        <v>0</v>
      </c>
      <c r="C219" s="13">
        <v>1</v>
      </c>
      <c r="D219" s="13">
        <v>1</v>
      </c>
      <c r="E219" s="13">
        <v>0</v>
      </c>
      <c r="F219" s="13">
        <v>7</v>
      </c>
      <c r="G219" s="13">
        <v>0</v>
      </c>
      <c r="H219" s="13">
        <v>9</v>
      </c>
      <c r="I219" s="13">
        <v>0</v>
      </c>
      <c r="J219" s="13">
        <v>1</v>
      </c>
      <c r="K219" s="13">
        <v>2</v>
      </c>
      <c r="L219" s="13">
        <v>0</v>
      </c>
      <c r="M219" s="13">
        <v>6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4" t="s">
        <v>192</v>
      </c>
      <c r="T219" s="4" t="s">
        <v>12</v>
      </c>
      <c r="U219" s="37">
        <v>81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f>U219+V219+W219+X219+Y219+Z219</f>
        <v>81</v>
      </c>
      <c r="AB219" s="15">
        <v>2015</v>
      </c>
      <c r="AD219"/>
      <c r="AG219" s="3"/>
      <c r="AH219" s="12"/>
    </row>
    <row r="220" spans="2:34" ht="37.5" x14ac:dyDescent="0.3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4" t="s">
        <v>193</v>
      </c>
      <c r="T220" s="4" t="s">
        <v>28</v>
      </c>
      <c r="U220" s="15">
        <v>220</v>
      </c>
      <c r="V220" s="15">
        <v>242</v>
      </c>
      <c r="W220" s="15">
        <v>244</v>
      </c>
      <c r="X220" s="15">
        <v>256</v>
      </c>
      <c r="Y220" s="18">
        <v>268</v>
      </c>
      <c r="Z220" s="18">
        <v>277</v>
      </c>
      <c r="AA220" s="27">
        <f>SUM(U220:Z220)</f>
        <v>1507</v>
      </c>
      <c r="AB220" s="15">
        <v>2020</v>
      </c>
      <c r="AD220"/>
      <c r="AG220" s="3"/>
      <c r="AH220" s="12"/>
    </row>
    <row r="221" spans="2:34" ht="37.5" x14ac:dyDescent="0.35">
      <c r="B221" s="13">
        <v>0</v>
      </c>
      <c r="C221" s="13">
        <v>1</v>
      </c>
      <c r="D221" s="13">
        <v>1</v>
      </c>
      <c r="E221" s="13">
        <v>0</v>
      </c>
      <c r="F221" s="13">
        <v>7</v>
      </c>
      <c r="G221" s="13">
        <v>0</v>
      </c>
      <c r="H221" s="13">
        <v>9</v>
      </c>
      <c r="I221" s="13">
        <v>0</v>
      </c>
      <c r="J221" s="13">
        <v>1</v>
      </c>
      <c r="K221" s="13">
        <v>2</v>
      </c>
      <c r="L221" s="13">
        <v>0</v>
      </c>
      <c r="M221" s="13">
        <v>6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4" t="s">
        <v>194</v>
      </c>
      <c r="T221" s="4" t="s">
        <v>12</v>
      </c>
      <c r="U221" s="37">
        <v>43</v>
      </c>
      <c r="V221" s="37">
        <v>0</v>
      </c>
      <c r="W221" s="37">
        <v>0</v>
      </c>
      <c r="X221" s="37">
        <v>0</v>
      </c>
      <c r="Y221" s="40">
        <v>0</v>
      </c>
      <c r="Z221" s="40">
        <v>0</v>
      </c>
      <c r="AA221" s="40">
        <f>U221+V221+W221+X221+Y221+Z221</f>
        <v>43</v>
      </c>
      <c r="AB221" s="15">
        <v>2015</v>
      </c>
      <c r="AD221"/>
      <c r="AG221" s="3"/>
      <c r="AH221" s="12"/>
    </row>
    <row r="222" spans="2:34" ht="37.5" x14ac:dyDescent="0.3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4" t="s">
        <v>195</v>
      </c>
      <c r="T222" s="4" t="s">
        <v>28</v>
      </c>
      <c r="U222" s="15">
        <v>279</v>
      </c>
      <c r="V222" s="15">
        <v>280</v>
      </c>
      <c r="W222" s="15">
        <v>290</v>
      </c>
      <c r="X222" s="15">
        <v>500</v>
      </c>
      <c r="Y222" s="18">
        <v>380</v>
      </c>
      <c r="Z222" s="18">
        <v>485</v>
      </c>
      <c r="AA222" s="27">
        <f>SUM(U222:Z222)</f>
        <v>2214</v>
      </c>
      <c r="AB222" s="15">
        <v>2020</v>
      </c>
      <c r="AD222"/>
      <c r="AG222" s="3"/>
      <c r="AH222" s="12"/>
    </row>
    <row r="223" spans="2:34" ht="37.5" x14ac:dyDescent="0.3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4" t="s">
        <v>196</v>
      </c>
      <c r="T223" s="4" t="s">
        <v>44</v>
      </c>
      <c r="U223" s="15">
        <v>1</v>
      </c>
      <c r="V223" s="15">
        <v>1</v>
      </c>
      <c r="W223" s="15">
        <v>1</v>
      </c>
      <c r="X223" s="15">
        <v>1</v>
      </c>
      <c r="Y223" s="18">
        <v>1</v>
      </c>
      <c r="Z223" s="18">
        <v>1</v>
      </c>
      <c r="AA223" s="18">
        <v>1</v>
      </c>
      <c r="AB223" s="15">
        <v>2020</v>
      </c>
      <c r="AD223"/>
      <c r="AG223" s="3"/>
      <c r="AH223" s="12"/>
    </row>
    <row r="224" spans="2:34" ht="37.5" x14ac:dyDescent="0.3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4" t="s">
        <v>197</v>
      </c>
      <c r="T224" s="4" t="s">
        <v>28</v>
      </c>
      <c r="U224" s="15">
        <v>65</v>
      </c>
      <c r="V224" s="15">
        <v>65</v>
      </c>
      <c r="W224" s="15">
        <v>65</v>
      </c>
      <c r="X224" s="15">
        <v>79</v>
      </c>
      <c r="Y224" s="18">
        <v>79</v>
      </c>
      <c r="Z224" s="18">
        <v>79</v>
      </c>
      <c r="AA224" s="18">
        <f>SUM(U224:Z224)</f>
        <v>432</v>
      </c>
      <c r="AB224" s="15">
        <v>2020</v>
      </c>
      <c r="AD224"/>
      <c r="AG224" s="3"/>
      <c r="AH224" s="12"/>
    </row>
    <row r="225" spans="2:34" ht="56.25" x14ac:dyDescent="0.3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4" t="s">
        <v>198</v>
      </c>
      <c r="T225" s="4" t="s">
        <v>44</v>
      </c>
      <c r="U225" s="15">
        <v>1</v>
      </c>
      <c r="V225" s="15">
        <v>1</v>
      </c>
      <c r="W225" s="15">
        <v>1</v>
      </c>
      <c r="X225" s="15">
        <v>1</v>
      </c>
      <c r="Y225" s="18">
        <v>1</v>
      </c>
      <c r="Z225" s="18">
        <v>1</v>
      </c>
      <c r="AA225" s="18">
        <v>1</v>
      </c>
      <c r="AB225" s="15">
        <v>2020</v>
      </c>
      <c r="AD225"/>
      <c r="AG225" s="3"/>
      <c r="AH225" s="12"/>
    </row>
    <row r="226" spans="2:34" ht="37.5" x14ac:dyDescent="0.3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4" t="s">
        <v>195</v>
      </c>
      <c r="T226" s="4" t="s">
        <v>28</v>
      </c>
      <c r="U226" s="15">
        <v>40</v>
      </c>
      <c r="V226" s="15">
        <v>60</v>
      </c>
      <c r="W226" s="15">
        <v>70</v>
      </c>
      <c r="X226" s="15">
        <v>150</v>
      </c>
      <c r="Y226" s="18">
        <v>153</v>
      </c>
      <c r="Z226" s="18">
        <v>155</v>
      </c>
      <c r="AA226" s="18">
        <f>SUM(U226:Z226)</f>
        <v>628</v>
      </c>
      <c r="AB226" s="15">
        <v>2020</v>
      </c>
      <c r="AD226"/>
      <c r="AG226" s="3"/>
      <c r="AH226" s="12"/>
    </row>
    <row r="227" spans="2:34" ht="56.25" x14ac:dyDescent="0.3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4" t="s">
        <v>199</v>
      </c>
      <c r="T227" s="4" t="s">
        <v>44</v>
      </c>
      <c r="U227" s="15">
        <v>1</v>
      </c>
      <c r="V227" s="15">
        <v>1</v>
      </c>
      <c r="W227" s="15">
        <v>0</v>
      </c>
      <c r="X227" s="15">
        <v>1</v>
      </c>
      <c r="Y227" s="18">
        <v>1</v>
      </c>
      <c r="Z227" s="18">
        <v>1</v>
      </c>
      <c r="AA227" s="18">
        <v>1</v>
      </c>
      <c r="AB227" s="15">
        <v>2020</v>
      </c>
      <c r="AD227"/>
      <c r="AG227" s="3"/>
      <c r="AH227" s="12"/>
    </row>
    <row r="228" spans="2:34" ht="37.5" x14ac:dyDescent="0.3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4" t="s">
        <v>195</v>
      </c>
      <c r="T228" s="4" t="s">
        <v>28</v>
      </c>
      <c r="U228" s="15">
        <v>67</v>
      </c>
      <c r="V228" s="15">
        <v>80</v>
      </c>
      <c r="W228" s="15">
        <v>0</v>
      </c>
      <c r="X228" s="15">
        <v>90</v>
      </c>
      <c r="Y228" s="18">
        <v>95</v>
      </c>
      <c r="Z228" s="18">
        <v>100</v>
      </c>
      <c r="AA228" s="18">
        <f>SUM(U228:Z228)</f>
        <v>432</v>
      </c>
      <c r="AB228" s="15">
        <v>2020</v>
      </c>
      <c r="AD228"/>
      <c r="AG228" s="3"/>
      <c r="AH228" s="12"/>
    </row>
    <row r="229" spans="2:34" ht="56.25" x14ac:dyDescent="0.3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4" t="s">
        <v>200</v>
      </c>
      <c r="T229" s="4" t="s">
        <v>44</v>
      </c>
      <c r="U229" s="15">
        <v>1</v>
      </c>
      <c r="V229" s="15">
        <v>1</v>
      </c>
      <c r="W229" s="15">
        <v>1</v>
      </c>
      <c r="X229" s="15">
        <v>1</v>
      </c>
      <c r="Y229" s="18">
        <v>1</v>
      </c>
      <c r="Z229" s="18">
        <v>1</v>
      </c>
      <c r="AA229" s="18">
        <v>1</v>
      </c>
      <c r="AB229" s="15">
        <v>2020</v>
      </c>
      <c r="AD229"/>
      <c r="AG229" s="3"/>
      <c r="AH229" s="12"/>
    </row>
    <row r="230" spans="2:34" ht="37.5" x14ac:dyDescent="0.3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4" t="s">
        <v>201</v>
      </c>
      <c r="T230" s="4" t="s">
        <v>28</v>
      </c>
      <c r="U230" s="15">
        <v>29</v>
      </c>
      <c r="V230" s="15">
        <v>130</v>
      </c>
      <c r="W230" s="15">
        <v>130</v>
      </c>
      <c r="X230" s="15">
        <v>130</v>
      </c>
      <c r="Y230" s="18">
        <v>65</v>
      </c>
      <c r="Z230" s="18">
        <v>72</v>
      </c>
      <c r="AA230" s="18">
        <f>SUM(U230:Z230)</f>
        <v>556</v>
      </c>
      <c r="AB230" s="15">
        <v>2020</v>
      </c>
      <c r="AC230" s="46"/>
      <c r="AD230"/>
      <c r="AG230" s="3"/>
      <c r="AH230" s="12"/>
    </row>
    <row r="231" spans="2:34" ht="42.75" customHeight="1" x14ac:dyDescent="0.3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21" t="s">
        <v>202</v>
      </c>
      <c r="T231" s="22" t="s">
        <v>12</v>
      </c>
      <c r="U231" s="36">
        <v>0</v>
      </c>
      <c r="V231" s="36">
        <v>0</v>
      </c>
      <c r="W231" s="36">
        <v>0</v>
      </c>
      <c r="X231" s="36">
        <v>0</v>
      </c>
      <c r="Y231" s="60">
        <v>0</v>
      </c>
      <c r="Z231" s="60">
        <v>0</v>
      </c>
      <c r="AA231" s="60">
        <v>0</v>
      </c>
      <c r="AB231" s="25">
        <v>2020</v>
      </c>
      <c r="AD231"/>
      <c r="AG231" s="3"/>
      <c r="AH231" s="12"/>
    </row>
    <row r="232" spans="2:34" ht="75" x14ac:dyDescent="0.3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4" t="s">
        <v>203</v>
      </c>
      <c r="T232" s="4" t="s">
        <v>16</v>
      </c>
      <c r="U232" s="15">
        <v>49.5</v>
      </c>
      <c r="V232" s="16">
        <v>100</v>
      </c>
      <c r="W232" s="16">
        <v>100</v>
      </c>
      <c r="X232" s="16">
        <v>100</v>
      </c>
      <c r="Y232" s="16">
        <v>100</v>
      </c>
      <c r="Z232" s="16">
        <v>100</v>
      </c>
      <c r="AA232" s="16">
        <v>100</v>
      </c>
      <c r="AB232" s="15">
        <v>2020</v>
      </c>
      <c r="AD232"/>
      <c r="AG232" s="3"/>
      <c r="AH232" s="12"/>
    </row>
    <row r="233" spans="2:34" ht="115.5" customHeight="1" x14ac:dyDescent="0.3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4" t="s">
        <v>204</v>
      </c>
      <c r="T233" s="4" t="s">
        <v>32</v>
      </c>
      <c r="U233" s="15">
        <v>2</v>
      </c>
      <c r="V233" s="15">
        <v>2</v>
      </c>
      <c r="W233" s="15">
        <v>2</v>
      </c>
      <c r="X233" s="15">
        <v>2</v>
      </c>
      <c r="Y233" s="15">
        <v>2</v>
      </c>
      <c r="Z233" s="15">
        <v>2</v>
      </c>
      <c r="AA233" s="15" t="s">
        <v>205</v>
      </c>
      <c r="AB233" s="15">
        <v>2020</v>
      </c>
      <c r="AD233"/>
      <c r="AG233" s="3"/>
      <c r="AH233" s="12"/>
    </row>
    <row r="234" spans="2:34" ht="75" x14ac:dyDescent="0.3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4" t="s">
        <v>206</v>
      </c>
      <c r="T234" s="4" t="s">
        <v>44</v>
      </c>
      <c r="U234" s="15">
        <v>1</v>
      </c>
      <c r="V234" s="15">
        <v>1</v>
      </c>
      <c r="W234" s="15">
        <v>1</v>
      </c>
      <c r="X234" s="15">
        <v>1</v>
      </c>
      <c r="Y234" s="15">
        <v>1</v>
      </c>
      <c r="Z234" s="15">
        <v>1</v>
      </c>
      <c r="AA234" s="15">
        <v>1</v>
      </c>
      <c r="AB234" s="15">
        <v>2020</v>
      </c>
      <c r="AD234"/>
      <c r="AG234" s="3"/>
      <c r="AH234" s="12"/>
    </row>
    <row r="235" spans="2:34" ht="93.75" x14ac:dyDescent="0.3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4" t="s">
        <v>207</v>
      </c>
      <c r="T235" s="4" t="s">
        <v>16</v>
      </c>
      <c r="U235" s="15">
        <v>49.5</v>
      </c>
      <c r="V235" s="16">
        <v>100</v>
      </c>
      <c r="W235" s="16">
        <v>100</v>
      </c>
      <c r="X235" s="16">
        <v>100</v>
      </c>
      <c r="Y235" s="16">
        <v>100</v>
      </c>
      <c r="Z235" s="16">
        <v>100</v>
      </c>
      <c r="AA235" s="16">
        <v>100</v>
      </c>
      <c r="AB235" s="15">
        <v>2020</v>
      </c>
      <c r="AD235"/>
      <c r="AG235" s="3"/>
      <c r="AH235" s="12"/>
    </row>
    <row r="236" spans="2:34" ht="115.5" customHeight="1" x14ac:dyDescent="0.3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4" t="s">
        <v>208</v>
      </c>
      <c r="T236" s="4" t="s">
        <v>44</v>
      </c>
      <c r="U236" s="15">
        <v>1</v>
      </c>
      <c r="V236" s="15">
        <v>1</v>
      </c>
      <c r="W236" s="15">
        <v>1</v>
      </c>
      <c r="X236" s="15">
        <v>1</v>
      </c>
      <c r="Y236" s="15">
        <v>1</v>
      </c>
      <c r="Z236" s="15">
        <v>1</v>
      </c>
      <c r="AA236" s="15">
        <v>1</v>
      </c>
      <c r="AB236" s="15">
        <v>2020</v>
      </c>
      <c r="AD236"/>
      <c r="AG236" s="3"/>
      <c r="AH236" s="12"/>
    </row>
    <row r="237" spans="2:34" ht="96" customHeight="1" x14ac:dyDescent="0.3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4" t="s">
        <v>209</v>
      </c>
      <c r="T237" s="4" t="s">
        <v>32</v>
      </c>
      <c r="U237" s="15">
        <v>2</v>
      </c>
      <c r="V237" s="15">
        <v>2</v>
      </c>
      <c r="W237" s="15">
        <v>2</v>
      </c>
      <c r="X237" s="15">
        <v>2</v>
      </c>
      <c r="Y237" s="15">
        <v>2</v>
      </c>
      <c r="Z237" s="15">
        <v>2</v>
      </c>
      <c r="AA237" s="15" t="s">
        <v>205</v>
      </c>
      <c r="AB237" s="15">
        <v>2020</v>
      </c>
      <c r="AD237"/>
      <c r="AG237" s="3"/>
      <c r="AH237" s="12"/>
    </row>
    <row r="238" spans="2:34" ht="37.5" x14ac:dyDescent="0.35">
      <c r="B238" s="13">
        <v>0</v>
      </c>
      <c r="C238" s="13">
        <v>1</v>
      </c>
      <c r="D238" s="13">
        <v>1</v>
      </c>
      <c r="E238" s="13">
        <v>0</v>
      </c>
      <c r="F238" s="13">
        <v>7</v>
      </c>
      <c r="G238" s="13">
        <v>0</v>
      </c>
      <c r="H238" s="13">
        <v>0</v>
      </c>
      <c r="I238" s="13">
        <v>0</v>
      </c>
      <c r="J238" s="13">
        <v>1</v>
      </c>
      <c r="K238" s="13">
        <v>2</v>
      </c>
      <c r="L238" s="13">
        <v>0</v>
      </c>
      <c r="M238" s="13">
        <v>8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21" t="s">
        <v>210</v>
      </c>
      <c r="T238" s="22" t="s">
        <v>12</v>
      </c>
      <c r="U238" s="23">
        <f t="shared" ref="U238:AA238" si="22">U241+U242+U244+U246+U248</f>
        <v>92012</v>
      </c>
      <c r="V238" s="23">
        <f t="shared" si="22"/>
        <v>62115.9</v>
      </c>
      <c r="W238" s="23">
        <f t="shared" si="22"/>
        <v>69666.400000000009</v>
      </c>
      <c r="X238" s="23">
        <f t="shared" si="22"/>
        <v>93791.700000000012</v>
      </c>
      <c r="Y238" s="23">
        <f t="shared" si="22"/>
        <v>96921.3</v>
      </c>
      <c r="Z238" s="23">
        <f t="shared" si="22"/>
        <v>101555.49999999999</v>
      </c>
      <c r="AA238" s="23">
        <f t="shared" si="22"/>
        <v>516062.80000000005</v>
      </c>
      <c r="AB238" s="25">
        <v>2020</v>
      </c>
      <c r="AD238"/>
      <c r="AG238" s="3"/>
      <c r="AH238" s="12"/>
    </row>
    <row r="239" spans="2:34" ht="56.25" x14ac:dyDescent="0.3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4" t="s">
        <v>211</v>
      </c>
      <c r="T239" s="4" t="s">
        <v>16</v>
      </c>
      <c r="U239" s="16">
        <v>75</v>
      </c>
      <c r="V239" s="16">
        <v>76</v>
      </c>
      <c r="W239" s="16">
        <v>77</v>
      </c>
      <c r="X239" s="16">
        <v>78</v>
      </c>
      <c r="Y239" s="16">
        <v>79</v>
      </c>
      <c r="Z239" s="16">
        <v>80</v>
      </c>
      <c r="AA239" s="16">
        <v>80</v>
      </c>
      <c r="AB239" s="15">
        <v>2020</v>
      </c>
      <c r="AD239"/>
      <c r="AG239" s="3"/>
      <c r="AH239" s="12"/>
    </row>
    <row r="240" spans="2:34" ht="37.5" x14ac:dyDescent="0.3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4" t="s">
        <v>212</v>
      </c>
      <c r="T240" s="4" t="s">
        <v>32</v>
      </c>
      <c r="U240" s="15">
        <v>1</v>
      </c>
      <c r="V240" s="15">
        <v>1</v>
      </c>
      <c r="W240" s="15">
        <v>1</v>
      </c>
      <c r="X240" s="15">
        <v>0</v>
      </c>
      <c r="Y240" s="15">
        <v>0</v>
      </c>
      <c r="Z240" s="15">
        <v>0</v>
      </c>
      <c r="AA240" s="15">
        <f>SUM(U240:Z240)</f>
        <v>3</v>
      </c>
      <c r="AB240" s="15">
        <v>2017</v>
      </c>
      <c r="AD240"/>
      <c r="AG240" s="3"/>
      <c r="AH240" s="12"/>
    </row>
    <row r="241" spans="2:34" x14ac:dyDescent="0.35">
      <c r="B241" s="13">
        <v>0</v>
      </c>
      <c r="C241" s="13">
        <v>1</v>
      </c>
      <c r="D241" s="13">
        <v>1</v>
      </c>
      <c r="E241" s="13">
        <v>0</v>
      </c>
      <c r="F241" s="13">
        <v>7</v>
      </c>
      <c r="G241" s="13">
        <v>0</v>
      </c>
      <c r="H241" s="13">
        <v>2</v>
      </c>
      <c r="I241" s="13">
        <v>0</v>
      </c>
      <c r="J241" s="13">
        <v>1</v>
      </c>
      <c r="K241" s="13">
        <v>2</v>
      </c>
      <c r="L241" s="13">
        <v>0</v>
      </c>
      <c r="M241" s="13">
        <v>8</v>
      </c>
      <c r="N241" s="13" t="s">
        <v>36</v>
      </c>
      <c r="O241" s="13">
        <v>0</v>
      </c>
      <c r="P241" s="13">
        <v>2</v>
      </c>
      <c r="Q241" s="13">
        <v>3</v>
      </c>
      <c r="R241" s="13">
        <v>0</v>
      </c>
      <c r="S241" s="105" t="s">
        <v>213</v>
      </c>
      <c r="T241" s="103" t="s">
        <v>12</v>
      </c>
      <c r="U241" s="29">
        <v>46005</v>
      </c>
      <c r="V241" s="29">
        <v>19734.599999999999</v>
      </c>
      <c r="W241" s="29">
        <v>21072</v>
      </c>
      <c r="X241" s="29">
        <v>45629.7</v>
      </c>
      <c r="Y241" s="29">
        <v>47467.8</v>
      </c>
      <c r="Z241" s="29">
        <v>46548.7</v>
      </c>
      <c r="AA241" s="29">
        <f>U241+V241+W241+X241+Y241+Z241</f>
        <v>226457.8</v>
      </c>
      <c r="AB241" s="15">
        <v>2020</v>
      </c>
      <c r="AD241"/>
      <c r="AG241" s="3"/>
      <c r="AH241" s="12"/>
    </row>
    <row r="242" spans="2:34" x14ac:dyDescent="0.35">
      <c r="B242" s="13">
        <v>0</v>
      </c>
      <c r="C242" s="13">
        <v>1</v>
      </c>
      <c r="D242" s="13">
        <v>1</v>
      </c>
      <c r="E242" s="13">
        <v>0</v>
      </c>
      <c r="F242" s="13">
        <v>7</v>
      </c>
      <c r="G242" s="13">
        <v>0</v>
      </c>
      <c r="H242" s="13">
        <v>2</v>
      </c>
      <c r="I242" s="13">
        <v>0</v>
      </c>
      <c r="J242" s="13">
        <v>1</v>
      </c>
      <c r="K242" s="13">
        <v>2</v>
      </c>
      <c r="L242" s="13">
        <v>0</v>
      </c>
      <c r="M242" s="13">
        <v>8</v>
      </c>
      <c r="N242" s="13">
        <v>1</v>
      </c>
      <c r="O242" s="13">
        <v>0</v>
      </c>
      <c r="P242" s="13">
        <v>2</v>
      </c>
      <c r="Q242" s="13">
        <v>3</v>
      </c>
      <c r="R242" s="13">
        <v>0</v>
      </c>
      <c r="S242" s="106"/>
      <c r="T242" s="104"/>
      <c r="U242" s="29">
        <v>28664</v>
      </c>
      <c r="V242" s="29">
        <v>28360</v>
      </c>
      <c r="W242" s="29">
        <v>37142.1</v>
      </c>
      <c r="X242" s="29">
        <v>38355.9</v>
      </c>
      <c r="Y242" s="29">
        <v>39412</v>
      </c>
      <c r="Z242" s="29">
        <v>40685.599999999999</v>
      </c>
      <c r="AA242" s="29">
        <f>U242+V242+W242+X242+Y242+Z242</f>
        <v>212619.6</v>
      </c>
      <c r="AB242" s="15">
        <v>2020</v>
      </c>
      <c r="AC242" s="53"/>
      <c r="AD242"/>
      <c r="AG242" s="3"/>
      <c r="AH242" s="12"/>
    </row>
    <row r="243" spans="2:34" ht="37.5" x14ac:dyDescent="0.3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4" t="s">
        <v>214</v>
      </c>
      <c r="T243" s="4" t="s">
        <v>16</v>
      </c>
      <c r="U243" s="16">
        <v>100</v>
      </c>
      <c r="V243" s="16">
        <v>100</v>
      </c>
      <c r="W243" s="16">
        <v>100</v>
      </c>
      <c r="X243" s="16">
        <v>100</v>
      </c>
      <c r="Y243" s="16">
        <v>100</v>
      </c>
      <c r="Z243" s="16">
        <v>100</v>
      </c>
      <c r="AA243" s="16">
        <v>100</v>
      </c>
      <c r="AB243" s="15">
        <v>2020</v>
      </c>
      <c r="AD243"/>
      <c r="AG243" s="3"/>
      <c r="AH243" s="12"/>
    </row>
    <row r="244" spans="2:34" ht="37.5" x14ac:dyDescent="0.35">
      <c r="B244" s="13">
        <v>0</v>
      </c>
      <c r="C244" s="13">
        <v>1</v>
      </c>
      <c r="D244" s="13">
        <v>1</v>
      </c>
      <c r="E244" s="13">
        <v>0</v>
      </c>
      <c r="F244" s="13">
        <v>7</v>
      </c>
      <c r="G244" s="13">
        <v>0</v>
      </c>
      <c r="H244" s="13">
        <v>2</v>
      </c>
      <c r="I244" s="13">
        <v>0</v>
      </c>
      <c r="J244" s="13">
        <v>1</v>
      </c>
      <c r="K244" s="13">
        <v>2</v>
      </c>
      <c r="L244" s="13">
        <v>0</v>
      </c>
      <c r="M244" s="13">
        <v>8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4" t="s">
        <v>215</v>
      </c>
      <c r="T244" s="4" t="s">
        <v>12</v>
      </c>
      <c r="U244" s="29">
        <v>11064</v>
      </c>
      <c r="V244" s="29">
        <v>10926</v>
      </c>
      <c r="W244" s="29">
        <v>10926</v>
      </c>
      <c r="X244" s="29">
        <v>9603</v>
      </c>
      <c r="Y244" s="29">
        <v>10032.5</v>
      </c>
      <c r="Z244" s="29">
        <v>9549</v>
      </c>
      <c r="AA244" s="29">
        <f>U244+V244+W244+X244+Y244+Z244</f>
        <v>62100.5</v>
      </c>
      <c r="AB244" s="15">
        <v>2020</v>
      </c>
      <c r="AD244"/>
      <c r="AG244" s="3"/>
      <c r="AH244" s="12"/>
    </row>
    <row r="245" spans="2:34" ht="56.25" x14ac:dyDescent="0.3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4" t="s">
        <v>216</v>
      </c>
      <c r="T245" s="4" t="s">
        <v>16</v>
      </c>
      <c r="U245" s="16">
        <v>100</v>
      </c>
      <c r="V245" s="16">
        <v>100</v>
      </c>
      <c r="W245" s="16">
        <v>100</v>
      </c>
      <c r="X245" s="16">
        <v>100</v>
      </c>
      <c r="Y245" s="16">
        <v>100</v>
      </c>
      <c r="Z245" s="16">
        <v>100</v>
      </c>
      <c r="AA245" s="16">
        <v>100</v>
      </c>
      <c r="AB245" s="15">
        <v>2020</v>
      </c>
      <c r="AD245"/>
      <c r="AG245" s="3"/>
      <c r="AH245" s="12"/>
    </row>
    <row r="246" spans="2:34" ht="60" customHeight="1" x14ac:dyDescent="0.35">
      <c r="B246" s="13">
        <v>0</v>
      </c>
      <c r="C246" s="13">
        <v>1</v>
      </c>
      <c r="D246" s="13">
        <v>1</v>
      </c>
      <c r="E246" s="13">
        <v>0</v>
      </c>
      <c r="F246" s="13">
        <v>7</v>
      </c>
      <c r="G246" s="13">
        <v>0</v>
      </c>
      <c r="H246" s="13">
        <v>2</v>
      </c>
      <c r="I246" s="13">
        <v>0</v>
      </c>
      <c r="J246" s="13">
        <v>1</v>
      </c>
      <c r="K246" s="13">
        <v>2</v>
      </c>
      <c r="L246" s="13">
        <v>0</v>
      </c>
      <c r="M246" s="13">
        <v>8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28" t="s">
        <v>217</v>
      </c>
      <c r="T246" s="4" t="s">
        <v>12</v>
      </c>
      <c r="U246" s="29">
        <v>6249</v>
      </c>
      <c r="V246" s="29">
        <v>3095.3</v>
      </c>
      <c r="W246" s="29">
        <v>496.3</v>
      </c>
      <c r="X246" s="29">
        <v>173.1</v>
      </c>
      <c r="Y246" s="29">
        <v>0</v>
      </c>
      <c r="Z246" s="29">
        <v>4763.2</v>
      </c>
      <c r="AA246" s="29">
        <f>U246+V246+W246+X246+Y246+Z246</f>
        <v>14776.899999999998</v>
      </c>
      <c r="AB246" s="15">
        <v>2020</v>
      </c>
      <c r="AD246"/>
      <c r="AG246" s="3"/>
      <c r="AH246" s="12"/>
    </row>
    <row r="247" spans="2:34" ht="75" x14ac:dyDescent="0.3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4" t="s">
        <v>218</v>
      </c>
      <c r="T247" s="4" t="s">
        <v>32</v>
      </c>
      <c r="U247" s="15">
        <v>1</v>
      </c>
      <c r="V247" s="15">
        <v>1</v>
      </c>
      <c r="W247" s="15">
        <v>1</v>
      </c>
      <c r="X247" s="15">
        <v>1</v>
      </c>
      <c r="Y247" s="15">
        <v>0</v>
      </c>
      <c r="Z247" s="15">
        <v>1</v>
      </c>
      <c r="AA247" s="15">
        <f>SUM(U247:Z247)</f>
        <v>5</v>
      </c>
      <c r="AB247" s="15">
        <v>2020</v>
      </c>
      <c r="AD247"/>
      <c r="AG247" s="3"/>
      <c r="AH247" s="12"/>
    </row>
    <row r="248" spans="2:34" ht="37.5" x14ac:dyDescent="0.35">
      <c r="B248" s="13">
        <v>0</v>
      </c>
      <c r="C248" s="13">
        <v>1</v>
      </c>
      <c r="D248" s="13">
        <v>1</v>
      </c>
      <c r="E248" s="13">
        <v>0</v>
      </c>
      <c r="F248" s="13">
        <v>7</v>
      </c>
      <c r="G248" s="13">
        <v>0</v>
      </c>
      <c r="H248" s="13">
        <v>9</v>
      </c>
      <c r="I248" s="13">
        <v>0</v>
      </c>
      <c r="J248" s="13">
        <v>1</v>
      </c>
      <c r="K248" s="13">
        <v>2</v>
      </c>
      <c r="L248" s="13">
        <v>0</v>
      </c>
      <c r="M248" s="13">
        <v>8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4" t="s">
        <v>219</v>
      </c>
      <c r="T248" s="4" t="s">
        <v>12</v>
      </c>
      <c r="U248" s="37">
        <v>30</v>
      </c>
      <c r="V248" s="37">
        <v>0</v>
      </c>
      <c r="W248" s="37">
        <v>30</v>
      </c>
      <c r="X248" s="37">
        <v>30</v>
      </c>
      <c r="Y248" s="37">
        <v>9</v>
      </c>
      <c r="Z248" s="37">
        <v>9</v>
      </c>
      <c r="AA248" s="37">
        <f>U248+V248+W248+X248+Y248+Z248</f>
        <v>108</v>
      </c>
      <c r="AB248" s="15">
        <v>2020</v>
      </c>
      <c r="AD248"/>
      <c r="AG248" s="3"/>
      <c r="AH248" s="12"/>
    </row>
    <row r="249" spans="2:34" ht="56.25" x14ac:dyDescent="0.3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4" t="s">
        <v>220</v>
      </c>
      <c r="T249" s="4" t="s">
        <v>32</v>
      </c>
      <c r="U249" s="15">
        <v>50</v>
      </c>
      <c r="V249" s="15">
        <v>0</v>
      </c>
      <c r="W249" s="15">
        <v>53</v>
      </c>
      <c r="X249" s="15">
        <v>53</v>
      </c>
      <c r="Y249" s="18">
        <v>51</v>
      </c>
      <c r="Z249" s="18">
        <v>52</v>
      </c>
      <c r="AA249" s="18">
        <v>52</v>
      </c>
      <c r="AB249" s="15">
        <v>2020</v>
      </c>
      <c r="AD249"/>
      <c r="AG249" s="3"/>
      <c r="AH249" s="12"/>
    </row>
    <row r="250" spans="2:34" ht="56.25" x14ac:dyDescent="0.35">
      <c r="B250" s="13">
        <v>0</v>
      </c>
      <c r="C250" s="13">
        <v>1</v>
      </c>
      <c r="D250" s="13">
        <v>1</v>
      </c>
      <c r="E250" s="13">
        <v>0</v>
      </c>
      <c r="F250" s="13">
        <v>7</v>
      </c>
      <c r="G250" s="13">
        <v>0</v>
      </c>
      <c r="H250" s="13">
        <v>2</v>
      </c>
      <c r="I250" s="13">
        <v>0</v>
      </c>
      <c r="J250" s="13">
        <v>1</v>
      </c>
      <c r="K250" s="13">
        <v>2</v>
      </c>
      <c r="L250" s="13">
        <v>0</v>
      </c>
      <c r="M250" s="13">
        <v>9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21" t="s">
        <v>221</v>
      </c>
      <c r="T250" s="22" t="s">
        <v>12</v>
      </c>
      <c r="U250" s="23">
        <f>U253+U255+U257+U259+U263+U264+U265+U266</f>
        <v>11305.2</v>
      </c>
      <c r="V250" s="23">
        <f>V253+V255+V257+V259+V263+V264+V265+V266</f>
        <v>6787.7</v>
      </c>
      <c r="W250" s="23">
        <f>W253+W255+W257+W259+W263+W264+W265+W266</f>
        <v>2870.9999999999995</v>
      </c>
      <c r="X250" s="23">
        <f>X253+X255+X257+X259+X263+X264+X265+X266</f>
        <v>2565.1999999999998</v>
      </c>
      <c r="Y250" s="24">
        <f>Y253+Y255+Y257+Y259+Y263+Y264+Y265+Y266</f>
        <v>356.70000000000005</v>
      </c>
      <c r="Z250" s="24">
        <f>Z259+Z264+Z266+Z260+Z261</f>
        <v>2246.5</v>
      </c>
      <c r="AA250" s="24">
        <f>AA253+AA255+AA257+AA259+AA263+AA264+AA265+AA266</f>
        <v>24251.5</v>
      </c>
      <c r="AB250" s="25">
        <v>2020</v>
      </c>
      <c r="AD250" s="68"/>
      <c r="AG250" s="3"/>
      <c r="AH250" s="12"/>
    </row>
    <row r="251" spans="2:34" ht="75" x14ac:dyDescent="0.3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4" t="s">
        <v>222</v>
      </c>
      <c r="T251" s="4" t="s">
        <v>32</v>
      </c>
      <c r="U251" s="15">
        <v>3</v>
      </c>
      <c r="V251" s="15">
        <v>0</v>
      </c>
      <c r="W251" s="15">
        <v>2</v>
      </c>
      <c r="X251" s="15">
        <v>0</v>
      </c>
      <c r="Y251" s="18">
        <v>0</v>
      </c>
      <c r="Z251" s="18">
        <v>0</v>
      </c>
      <c r="AA251" s="18">
        <f>U251+V251+W251+X251+Y251+Z251</f>
        <v>5</v>
      </c>
      <c r="AB251" s="15">
        <v>2017</v>
      </c>
      <c r="AD251"/>
      <c r="AG251" s="3"/>
      <c r="AH251" s="12"/>
    </row>
    <row r="252" spans="2:34" ht="75" x14ac:dyDescent="0.3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4" t="s">
        <v>223</v>
      </c>
      <c r="T252" s="4" t="s">
        <v>32</v>
      </c>
      <c r="U252" s="15">
        <v>54</v>
      </c>
      <c r="V252" s="15">
        <v>53</v>
      </c>
      <c r="W252" s="15">
        <v>4</v>
      </c>
      <c r="X252" s="15">
        <v>5</v>
      </c>
      <c r="Y252" s="18">
        <v>2</v>
      </c>
      <c r="Z252" s="18">
        <v>2</v>
      </c>
      <c r="AA252" s="18">
        <f>U252+V252+W252+X252+Y252+Z252</f>
        <v>120</v>
      </c>
      <c r="AB252" s="15">
        <v>2020</v>
      </c>
      <c r="AD252"/>
      <c r="AG252" s="3"/>
      <c r="AH252" s="12"/>
    </row>
    <row r="253" spans="2:34" ht="39.75" customHeight="1" x14ac:dyDescent="0.35">
      <c r="B253" s="13">
        <v>0</v>
      </c>
      <c r="C253" s="13">
        <v>1</v>
      </c>
      <c r="D253" s="13">
        <v>1</v>
      </c>
      <c r="E253" s="13">
        <v>0</v>
      </c>
      <c r="F253" s="13">
        <v>7</v>
      </c>
      <c r="G253" s="13">
        <v>0</v>
      </c>
      <c r="H253" s="13">
        <v>2</v>
      </c>
      <c r="I253" s="13">
        <v>0</v>
      </c>
      <c r="J253" s="13">
        <v>1</v>
      </c>
      <c r="K253" s="13">
        <v>2</v>
      </c>
      <c r="L253" s="13">
        <v>0</v>
      </c>
      <c r="M253" s="13">
        <v>9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4" t="s">
        <v>224</v>
      </c>
      <c r="T253" s="4" t="s">
        <v>12</v>
      </c>
      <c r="U253" s="29">
        <v>8517.7000000000007</v>
      </c>
      <c r="V253" s="29">
        <v>0</v>
      </c>
      <c r="W253" s="29">
        <v>982.3</v>
      </c>
      <c r="X253" s="29">
        <v>0</v>
      </c>
      <c r="Y253" s="30">
        <v>0</v>
      </c>
      <c r="Z253" s="30">
        <v>0</v>
      </c>
      <c r="AA253" s="30">
        <f>U253+V253+W253+X253+Y253+Z253</f>
        <v>9500</v>
      </c>
      <c r="AB253" s="15">
        <v>2017</v>
      </c>
      <c r="AD253"/>
      <c r="AG253" s="3"/>
      <c r="AH253" s="12"/>
    </row>
    <row r="254" spans="2:34" ht="75" x14ac:dyDescent="0.3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4" t="s">
        <v>225</v>
      </c>
      <c r="T254" s="4" t="s">
        <v>32</v>
      </c>
      <c r="U254" s="15">
        <v>3</v>
      </c>
      <c r="V254" s="15">
        <v>0</v>
      </c>
      <c r="W254" s="15">
        <v>2</v>
      </c>
      <c r="X254" s="15">
        <v>0</v>
      </c>
      <c r="Y254" s="15">
        <v>0</v>
      </c>
      <c r="Z254" s="15">
        <v>0</v>
      </c>
      <c r="AA254" s="15">
        <f>SUM(U254:Z254)</f>
        <v>5</v>
      </c>
      <c r="AB254" s="15">
        <v>2017</v>
      </c>
      <c r="AD254"/>
      <c r="AG254" s="3"/>
      <c r="AH254" s="12"/>
    </row>
    <row r="255" spans="2:34" ht="75" x14ac:dyDescent="0.35">
      <c r="B255" s="13">
        <v>0</v>
      </c>
      <c r="C255" s="13">
        <v>1</v>
      </c>
      <c r="D255" s="13">
        <v>1</v>
      </c>
      <c r="E255" s="13">
        <v>0</v>
      </c>
      <c r="F255" s="13">
        <v>7</v>
      </c>
      <c r="G255" s="13">
        <v>0</v>
      </c>
      <c r="H255" s="13">
        <v>2</v>
      </c>
      <c r="I255" s="13">
        <v>0</v>
      </c>
      <c r="J255" s="13">
        <v>1</v>
      </c>
      <c r="K255" s="13">
        <v>2</v>
      </c>
      <c r="L255" s="13">
        <v>0</v>
      </c>
      <c r="M255" s="13">
        <v>9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4" t="s">
        <v>226</v>
      </c>
      <c r="T255" s="4" t="s">
        <v>12</v>
      </c>
      <c r="U255" s="29">
        <v>1388.4</v>
      </c>
      <c r="V255" s="29">
        <v>2878.9</v>
      </c>
      <c r="W255" s="29">
        <v>0</v>
      </c>
      <c r="X255" s="29">
        <v>0</v>
      </c>
      <c r="Y255" s="29">
        <v>0</v>
      </c>
      <c r="Z255" s="29">
        <v>0</v>
      </c>
      <c r="AA255" s="29">
        <f>U255+V255+W255+X255+Y255+Z255</f>
        <v>4267.3</v>
      </c>
      <c r="AB255" s="15">
        <v>2016</v>
      </c>
      <c r="AD255"/>
      <c r="AG255" s="3"/>
      <c r="AH255" s="12"/>
    </row>
    <row r="256" spans="2:34" ht="117" customHeight="1" x14ac:dyDescent="0.3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4" t="s">
        <v>227</v>
      </c>
      <c r="T256" s="4" t="s">
        <v>32</v>
      </c>
      <c r="U256" s="15">
        <v>54</v>
      </c>
      <c r="V256" s="15">
        <v>53</v>
      </c>
      <c r="W256" s="15">
        <v>0</v>
      </c>
      <c r="X256" s="15">
        <v>0</v>
      </c>
      <c r="Y256" s="15">
        <v>0</v>
      </c>
      <c r="Z256" s="15">
        <v>0</v>
      </c>
      <c r="AA256" s="15">
        <v>53</v>
      </c>
      <c r="AB256" s="15">
        <v>2016</v>
      </c>
      <c r="AD256"/>
      <c r="AG256" s="3"/>
      <c r="AH256" s="12"/>
    </row>
    <row r="257" spans="2:34" ht="37.5" x14ac:dyDescent="0.35">
      <c r="B257" s="13">
        <v>0</v>
      </c>
      <c r="C257" s="13">
        <v>1</v>
      </c>
      <c r="D257" s="13">
        <v>1</v>
      </c>
      <c r="E257" s="13">
        <v>0</v>
      </c>
      <c r="F257" s="13">
        <v>7</v>
      </c>
      <c r="G257" s="13">
        <v>0</v>
      </c>
      <c r="H257" s="13">
        <v>2</v>
      </c>
      <c r="I257" s="13">
        <v>0</v>
      </c>
      <c r="J257" s="13">
        <v>1</v>
      </c>
      <c r="K257" s="13">
        <v>2</v>
      </c>
      <c r="L257" s="13">
        <v>0</v>
      </c>
      <c r="M257" s="13">
        <v>9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4" t="s">
        <v>228</v>
      </c>
      <c r="T257" s="4" t="s">
        <v>12</v>
      </c>
      <c r="U257" s="29">
        <v>450.4</v>
      </c>
      <c r="V257" s="29">
        <v>701.8</v>
      </c>
      <c r="W257" s="29">
        <v>0</v>
      </c>
      <c r="X257" s="29">
        <v>0</v>
      </c>
      <c r="Y257" s="29">
        <v>0</v>
      </c>
      <c r="Z257" s="29">
        <v>0</v>
      </c>
      <c r="AA257" s="29">
        <f>U257+V257+W257+X257+Y257+Z257</f>
        <v>1152.1999999999998</v>
      </c>
      <c r="AB257" s="15">
        <v>2016</v>
      </c>
      <c r="AD257"/>
      <c r="AG257" s="3"/>
      <c r="AH257" s="12"/>
    </row>
    <row r="258" spans="2:34" ht="61.5" customHeight="1" x14ac:dyDescent="0.3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4" t="s">
        <v>229</v>
      </c>
      <c r="T258" s="4" t="s">
        <v>32</v>
      </c>
      <c r="U258" s="15">
        <v>54</v>
      </c>
      <c r="V258" s="15">
        <v>53</v>
      </c>
      <c r="W258" s="15">
        <v>0</v>
      </c>
      <c r="X258" s="15">
        <v>0</v>
      </c>
      <c r="Y258" s="15">
        <v>0</v>
      </c>
      <c r="Z258" s="15">
        <v>0</v>
      </c>
      <c r="AA258" s="15">
        <v>53</v>
      </c>
      <c r="AB258" s="15">
        <v>2016</v>
      </c>
      <c r="AD258"/>
      <c r="AG258" s="3"/>
      <c r="AH258" s="12"/>
    </row>
    <row r="259" spans="2:34" ht="37.5" customHeight="1" x14ac:dyDescent="0.35">
      <c r="B259" s="69">
        <v>0</v>
      </c>
      <c r="C259" s="69">
        <v>1</v>
      </c>
      <c r="D259" s="69">
        <v>1</v>
      </c>
      <c r="E259" s="69">
        <v>0</v>
      </c>
      <c r="F259" s="69">
        <v>7</v>
      </c>
      <c r="G259" s="69">
        <v>0</v>
      </c>
      <c r="H259" s="69">
        <v>2</v>
      </c>
      <c r="I259" s="69">
        <v>0</v>
      </c>
      <c r="J259" s="69">
        <v>1</v>
      </c>
      <c r="K259" s="69">
        <v>2</v>
      </c>
      <c r="L259" s="69">
        <v>0</v>
      </c>
      <c r="M259" s="69">
        <v>9</v>
      </c>
      <c r="N259" s="69">
        <v>0</v>
      </c>
      <c r="O259" s="69">
        <v>0</v>
      </c>
      <c r="P259" s="69">
        <v>0</v>
      </c>
      <c r="Q259" s="69">
        <v>0</v>
      </c>
      <c r="R259" s="69">
        <v>0</v>
      </c>
      <c r="S259" s="121" t="s">
        <v>230</v>
      </c>
      <c r="T259" s="124" t="s">
        <v>12</v>
      </c>
      <c r="U259" s="40">
        <v>525.20000000000005</v>
      </c>
      <c r="V259" s="40">
        <v>307.5</v>
      </c>
      <c r="W259" s="30">
        <v>1489.1</v>
      </c>
      <c r="X259" s="30">
        <v>1477.1</v>
      </c>
      <c r="Y259" s="30">
        <v>0</v>
      </c>
      <c r="Z259" s="30">
        <v>365.7</v>
      </c>
      <c r="AA259" s="30">
        <f>U259+V259+W259+X259+Y259+Z259</f>
        <v>4164.6000000000004</v>
      </c>
      <c r="AB259" s="18">
        <v>2020</v>
      </c>
      <c r="AC259" s="32"/>
      <c r="AG259" s="3"/>
      <c r="AH259" s="12"/>
    </row>
    <row r="260" spans="2:34" ht="37.5" customHeight="1" x14ac:dyDescent="0.35">
      <c r="B260" s="69">
        <v>0</v>
      </c>
      <c r="C260" s="69">
        <v>1</v>
      </c>
      <c r="D260" s="69">
        <v>1</v>
      </c>
      <c r="E260" s="69">
        <v>0</v>
      </c>
      <c r="F260" s="69">
        <v>7</v>
      </c>
      <c r="G260" s="69">
        <v>0</v>
      </c>
      <c r="H260" s="69">
        <v>2</v>
      </c>
      <c r="I260" s="69">
        <v>0</v>
      </c>
      <c r="J260" s="69">
        <v>1</v>
      </c>
      <c r="K260" s="69">
        <v>2</v>
      </c>
      <c r="L260" s="69">
        <v>0</v>
      </c>
      <c r="M260" s="69">
        <v>9</v>
      </c>
      <c r="N260" s="69" t="s">
        <v>36</v>
      </c>
      <c r="O260" s="69">
        <v>0</v>
      </c>
      <c r="P260" s="69">
        <v>4</v>
      </c>
      <c r="Q260" s="69">
        <v>4</v>
      </c>
      <c r="R260" s="69">
        <v>0</v>
      </c>
      <c r="S260" s="122"/>
      <c r="T260" s="125"/>
      <c r="U260" s="40">
        <v>0</v>
      </c>
      <c r="V260" s="40">
        <v>0</v>
      </c>
      <c r="W260" s="40">
        <v>0</v>
      </c>
      <c r="X260" s="40">
        <v>0</v>
      </c>
      <c r="Y260" s="40">
        <v>0</v>
      </c>
      <c r="Z260" s="30">
        <v>940.4</v>
      </c>
      <c r="AA260" s="30">
        <f>U260+V260+W260+X260+Y260+Z260</f>
        <v>940.4</v>
      </c>
      <c r="AB260" s="18">
        <v>2020</v>
      </c>
      <c r="AC260" s="33"/>
      <c r="AG260" s="3"/>
      <c r="AH260" s="12"/>
    </row>
    <row r="261" spans="2:34" x14ac:dyDescent="0.35">
      <c r="B261" s="69">
        <v>0</v>
      </c>
      <c r="C261" s="69">
        <v>1</v>
      </c>
      <c r="D261" s="69">
        <v>1</v>
      </c>
      <c r="E261" s="69">
        <v>0</v>
      </c>
      <c r="F261" s="69">
        <v>7</v>
      </c>
      <c r="G261" s="69">
        <v>0</v>
      </c>
      <c r="H261" s="69">
        <v>2</v>
      </c>
      <c r="I261" s="69">
        <v>0</v>
      </c>
      <c r="J261" s="69">
        <v>1</v>
      </c>
      <c r="K261" s="69">
        <v>2</v>
      </c>
      <c r="L261" s="69">
        <v>0</v>
      </c>
      <c r="M261" s="69">
        <v>9</v>
      </c>
      <c r="N261" s="69">
        <v>1</v>
      </c>
      <c r="O261" s="69">
        <v>0</v>
      </c>
      <c r="P261" s="69">
        <v>4</v>
      </c>
      <c r="Q261" s="69">
        <v>4</v>
      </c>
      <c r="R261" s="69">
        <v>0</v>
      </c>
      <c r="S261" s="123"/>
      <c r="T261" s="126"/>
      <c r="U261" s="40">
        <v>0</v>
      </c>
      <c r="V261" s="40">
        <v>0</v>
      </c>
      <c r="W261" s="40">
        <v>0</v>
      </c>
      <c r="X261" s="40">
        <v>0</v>
      </c>
      <c r="Y261" s="40">
        <v>0</v>
      </c>
      <c r="Z261" s="30">
        <v>940.4</v>
      </c>
      <c r="AA261" s="30">
        <f>U261+V261+W261+X261+Y261+Z261</f>
        <v>940.4</v>
      </c>
      <c r="AB261" s="18">
        <v>2020</v>
      </c>
      <c r="AC261" s="33"/>
      <c r="AG261" s="3"/>
      <c r="AH261" s="12"/>
    </row>
    <row r="262" spans="2:34" ht="75" x14ac:dyDescent="0.35"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54" t="s">
        <v>231</v>
      </c>
      <c r="T262" s="70" t="s">
        <v>32</v>
      </c>
      <c r="U262" s="18">
        <v>4</v>
      </c>
      <c r="V262" s="18">
        <v>7</v>
      </c>
      <c r="W262" s="18">
        <v>5</v>
      </c>
      <c r="X262" s="18">
        <v>4</v>
      </c>
      <c r="Y262" s="18">
        <v>0</v>
      </c>
      <c r="Z262" s="18">
        <v>2</v>
      </c>
      <c r="AA262" s="18">
        <f>SUM(U262:Z262)</f>
        <v>22</v>
      </c>
      <c r="AB262" s="18">
        <v>2020</v>
      </c>
      <c r="AG262" s="3"/>
      <c r="AH262" s="12"/>
    </row>
    <row r="263" spans="2:34" ht="19.5" customHeight="1" x14ac:dyDescent="0.35">
      <c r="B263" s="69">
        <v>0</v>
      </c>
      <c r="C263" s="69">
        <v>1</v>
      </c>
      <c r="D263" s="69">
        <v>1</v>
      </c>
      <c r="E263" s="69">
        <v>0</v>
      </c>
      <c r="F263" s="69">
        <v>7</v>
      </c>
      <c r="G263" s="69">
        <v>0</v>
      </c>
      <c r="H263" s="69">
        <v>2</v>
      </c>
      <c r="I263" s="69">
        <v>0</v>
      </c>
      <c r="J263" s="69">
        <v>1</v>
      </c>
      <c r="K263" s="69">
        <v>2</v>
      </c>
      <c r="L263" s="69">
        <v>0</v>
      </c>
      <c r="M263" s="69">
        <v>9</v>
      </c>
      <c r="N263" s="69" t="s">
        <v>36</v>
      </c>
      <c r="O263" s="69">
        <v>0</v>
      </c>
      <c r="P263" s="69">
        <v>2</v>
      </c>
      <c r="Q263" s="69">
        <v>7</v>
      </c>
      <c r="R263" s="69">
        <v>0</v>
      </c>
      <c r="S263" s="127" t="s">
        <v>232</v>
      </c>
      <c r="T263" s="124" t="s">
        <v>12</v>
      </c>
      <c r="U263" s="30">
        <v>423.5</v>
      </c>
      <c r="V263" s="30">
        <v>2899.5</v>
      </c>
      <c r="W263" s="30">
        <v>119.9</v>
      </c>
      <c r="X263" s="30">
        <v>68.099999999999994</v>
      </c>
      <c r="Y263" s="30">
        <v>0</v>
      </c>
      <c r="Z263" s="30">
        <v>0</v>
      </c>
      <c r="AA263" s="30">
        <f t="shared" ref="AA263:AA268" si="23">U263+V263+W263+X263+Y263+Z263</f>
        <v>3511</v>
      </c>
      <c r="AB263" s="18">
        <v>2018</v>
      </c>
      <c r="AG263" s="3"/>
      <c r="AH263" s="12"/>
    </row>
    <row r="264" spans="2:34" ht="18.75" customHeight="1" x14ac:dyDescent="0.35">
      <c r="B264" s="69">
        <v>0</v>
      </c>
      <c r="C264" s="69">
        <v>1</v>
      </c>
      <c r="D264" s="69">
        <v>1</v>
      </c>
      <c r="E264" s="69">
        <v>0</v>
      </c>
      <c r="F264" s="69">
        <v>7</v>
      </c>
      <c r="G264" s="69">
        <v>0</v>
      </c>
      <c r="H264" s="69">
        <v>2</v>
      </c>
      <c r="I264" s="69">
        <v>0</v>
      </c>
      <c r="J264" s="69">
        <v>1</v>
      </c>
      <c r="K264" s="69">
        <v>2</v>
      </c>
      <c r="L264" s="69">
        <v>0</v>
      </c>
      <c r="M264" s="69">
        <v>9</v>
      </c>
      <c r="N264" s="69" t="s">
        <v>36</v>
      </c>
      <c r="O264" s="69">
        <v>0</v>
      </c>
      <c r="P264" s="69">
        <v>4</v>
      </c>
      <c r="Q264" s="69">
        <v>4</v>
      </c>
      <c r="R264" s="69">
        <v>0</v>
      </c>
      <c r="S264" s="128"/>
      <c r="T264" s="125"/>
      <c r="U264" s="30">
        <v>0</v>
      </c>
      <c r="V264" s="30">
        <v>0</v>
      </c>
      <c r="W264" s="30">
        <v>0</v>
      </c>
      <c r="X264" s="30">
        <v>0</v>
      </c>
      <c r="Y264" s="30">
        <v>118.9</v>
      </c>
      <c r="Z264" s="30">
        <v>0</v>
      </c>
      <c r="AA264" s="30">
        <f t="shared" si="23"/>
        <v>118.9</v>
      </c>
      <c r="AB264" s="18">
        <v>2019</v>
      </c>
      <c r="AG264" s="3"/>
      <c r="AH264" s="12"/>
    </row>
    <row r="265" spans="2:34" ht="18.75" customHeight="1" x14ac:dyDescent="0.35">
      <c r="B265" s="69">
        <v>0</v>
      </c>
      <c r="C265" s="69">
        <v>1</v>
      </c>
      <c r="D265" s="69">
        <v>1</v>
      </c>
      <c r="E265" s="69">
        <v>0</v>
      </c>
      <c r="F265" s="69">
        <v>7</v>
      </c>
      <c r="G265" s="69">
        <v>0</v>
      </c>
      <c r="H265" s="69">
        <v>2</v>
      </c>
      <c r="I265" s="69">
        <v>0</v>
      </c>
      <c r="J265" s="69">
        <v>1</v>
      </c>
      <c r="K265" s="69">
        <v>2</v>
      </c>
      <c r="L265" s="69">
        <v>0</v>
      </c>
      <c r="M265" s="69">
        <v>9</v>
      </c>
      <c r="N265" s="69">
        <v>0</v>
      </c>
      <c r="O265" s="69">
        <v>0</v>
      </c>
      <c r="P265" s="69">
        <v>0</v>
      </c>
      <c r="Q265" s="69">
        <v>0</v>
      </c>
      <c r="R265" s="69">
        <v>0</v>
      </c>
      <c r="S265" s="128"/>
      <c r="T265" s="125"/>
      <c r="U265" s="30">
        <v>0</v>
      </c>
      <c r="V265" s="30">
        <v>0</v>
      </c>
      <c r="W265" s="30">
        <v>279.7</v>
      </c>
      <c r="X265" s="30">
        <v>1020</v>
      </c>
      <c r="Y265" s="30">
        <v>118.9</v>
      </c>
      <c r="Z265" s="30">
        <v>0</v>
      </c>
      <c r="AA265" s="30">
        <f t="shared" si="23"/>
        <v>1418.6000000000001</v>
      </c>
      <c r="AB265" s="18">
        <v>2019</v>
      </c>
      <c r="AG265" s="3"/>
      <c r="AH265" s="12"/>
    </row>
    <row r="266" spans="2:34" ht="20.25" customHeight="1" x14ac:dyDescent="0.35">
      <c r="B266" s="69">
        <v>0</v>
      </c>
      <c r="C266" s="69">
        <v>1</v>
      </c>
      <c r="D266" s="69">
        <v>1</v>
      </c>
      <c r="E266" s="69">
        <v>0</v>
      </c>
      <c r="F266" s="69">
        <v>7</v>
      </c>
      <c r="G266" s="69">
        <v>0</v>
      </c>
      <c r="H266" s="69">
        <v>2</v>
      </c>
      <c r="I266" s="69">
        <v>0</v>
      </c>
      <c r="J266" s="69">
        <v>1</v>
      </c>
      <c r="K266" s="69">
        <v>2</v>
      </c>
      <c r="L266" s="69">
        <v>0</v>
      </c>
      <c r="M266" s="69">
        <v>9</v>
      </c>
      <c r="N266" s="69">
        <v>1</v>
      </c>
      <c r="O266" s="69">
        <v>0</v>
      </c>
      <c r="P266" s="69">
        <v>4</v>
      </c>
      <c r="Q266" s="69">
        <v>4</v>
      </c>
      <c r="R266" s="69">
        <v>0</v>
      </c>
      <c r="S266" s="129"/>
      <c r="T266" s="126"/>
      <c r="U266" s="30">
        <v>0</v>
      </c>
      <c r="V266" s="30">
        <v>0</v>
      </c>
      <c r="W266" s="30">
        <v>0</v>
      </c>
      <c r="X266" s="30">
        <v>0</v>
      </c>
      <c r="Y266" s="30">
        <v>118.9</v>
      </c>
      <c r="Z266" s="30">
        <v>0</v>
      </c>
      <c r="AA266" s="30">
        <f t="shared" si="23"/>
        <v>118.9</v>
      </c>
      <c r="AB266" s="18">
        <v>2019</v>
      </c>
      <c r="AG266" s="3"/>
      <c r="AH266" s="12"/>
    </row>
    <row r="267" spans="2:34" ht="56.25" x14ac:dyDescent="0.35"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54" t="s">
        <v>233</v>
      </c>
      <c r="T267" s="70" t="s">
        <v>32</v>
      </c>
      <c r="U267" s="18">
        <v>3</v>
      </c>
      <c r="V267" s="18">
        <v>23</v>
      </c>
      <c r="W267" s="18">
        <v>3</v>
      </c>
      <c r="X267" s="18">
        <v>1</v>
      </c>
      <c r="Y267" s="18">
        <v>2</v>
      </c>
      <c r="Z267" s="18">
        <v>0</v>
      </c>
      <c r="AA267" s="50">
        <f t="shared" si="23"/>
        <v>32</v>
      </c>
      <c r="AB267" s="18">
        <v>2019</v>
      </c>
      <c r="AG267" s="3"/>
      <c r="AH267" s="12"/>
    </row>
    <row r="268" spans="2:34" ht="78.75" customHeight="1" x14ac:dyDescent="0.35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54" t="s">
        <v>234</v>
      </c>
      <c r="T268" s="70" t="s">
        <v>32</v>
      </c>
      <c r="U268" s="18">
        <v>0</v>
      </c>
      <c r="V268" s="18">
        <v>0</v>
      </c>
      <c r="W268" s="18">
        <v>0</v>
      </c>
      <c r="X268" s="18">
        <v>0</v>
      </c>
      <c r="Y268" s="18">
        <v>1</v>
      </c>
      <c r="Z268" s="18">
        <v>0</v>
      </c>
      <c r="AA268" s="50">
        <f t="shared" si="23"/>
        <v>1</v>
      </c>
      <c r="AB268" s="18">
        <v>2019</v>
      </c>
      <c r="AG268" s="3"/>
      <c r="AH268" s="12"/>
    </row>
    <row r="269" spans="2:34" ht="77.25" customHeight="1" x14ac:dyDescent="0.35">
      <c r="B269" s="13">
        <v>0</v>
      </c>
      <c r="C269" s="13">
        <v>1</v>
      </c>
      <c r="D269" s="13">
        <v>1</v>
      </c>
      <c r="E269" s="13">
        <v>0</v>
      </c>
      <c r="F269" s="13">
        <v>7</v>
      </c>
      <c r="G269" s="13">
        <v>0</v>
      </c>
      <c r="H269" s="13">
        <v>2</v>
      </c>
      <c r="I269" s="13">
        <v>0</v>
      </c>
      <c r="J269" s="13">
        <v>1</v>
      </c>
      <c r="K269" s="13">
        <v>2</v>
      </c>
      <c r="L269" s="13">
        <v>1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21" t="s">
        <v>235</v>
      </c>
      <c r="T269" s="22" t="s">
        <v>12</v>
      </c>
      <c r="U269" s="23">
        <f t="shared" ref="U269:AA269" si="24">U271+U273+U275+U277+U279</f>
        <v>6610.9000000000005</v>
      </c>
      <c r="V269" s="23">
        <f t="shared" si="24"/>
        <v>1579</v>
      </c>
      <c r="W269" s="23">
        <f t="shared" si="24"/>
        <v>12275.9</v>
      </c>
      <c r="X269" s="23">
        <f t="shared" si="24"/>
        <v>4395.8999999999996</v>
      </c>
      <c r="Y269" s="23">
        <f t="shared" si="24"/>
        <v>1416</v>
      </c>
      <c r="Z269" s="23">
        <f t="shared" si="24"/>
        <v>2246.3000000000002</v>
      </c>
      <c r="AA269" s="23">
        <f t="shared" si="24"/>
        <v>28524</v>
      </c>
      <c r="AB269" s="25">
        <v>2020</v>
      </c>
      <c r="AG269" s="3"/>
      <c r="AH269" s="12"/>
    </row>
    <row r="270" spans="2:34" ht="93.75" x14ac:dyDescent="0.3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4" t="s">
        <v>236</v>
      </c>
      <c r="T270" s="4" t="s">
        <v>32</v>
      </c>
      <c r="U270" s="15">
        <v>54</v>
      </c>
      <c r="V270" s="15">
        <v>44</v>
      </c>
      <c r="W270" s="15">
        <v>28</v>
      </c>
      <c r="X270" s="15">
        <v>47</v>
      </c>
      <c r="Y270" s="15">
        <v>37</v>
      </c>
      <c r="Z270" s="18">
        <v>22</v>
      </c>
      <c r="AA270" s="18">
        <f>SUM(U270:Z270)</f>
        <v>232</v>
      </c>
      <c r="AB270" s="15">
        <v>2020</v>
      </c>
      <c r="AC270" s="46"/>
      <c r="AD270" s="42"/>
      <c r="AG270" s="3"/>
      <c r="AH270" s="12"/>
    </row>
    <row r="271" spans="2:34" ht="56.25" x14ac:dyDescent="0.35">
      <c r="B271" s="13">
        <v>0</v>
      </c>
      <c r="C271" s="13">
        <v>1</v>
      </c>
      <c r="D271" s="13">
        <v>1</v>
      </c>
      <c r="E271" s="13">
        <v>0</v>
      </c>
      <c r="F271" s="13">
        <v>7</v>
      </c>
      <c r="G271" s="13">
        <v>0</v>
      </c>
      <c r="H271" s="13">
        <v>2</v>
      </c>
      <c r="I271" s="13">
        <v>0</v>
      </c>
      <c r="J271" s="13">
        <v>1</v>
      </c>
      <c r="K271" s="13">
        <v>2</v>
      </c>
      <c r="L271" s="13">
        <v>1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4" t="s">
        <v>237</v>
      </c>
      <c r="T271" s="4" t="s">
        <v>12</v>
      </c>
      <c r="U271" s="29">
        <v>5667.3</v>
      </c>
      <c r="V271" s="29">
        <v>180</v>
      </c>
      <c r="W271" s="29">
        <v>8129</v>
      </c>
      <c r="X271" s="29">
        <v>527.9</v>
      </c>
      <c r="Y271" s="29">
        <v>0</v>
      </c>
      <c r="Z271" s="30">
        <v>0</v>
      </c>
      <c r="AA271" s="30">
        <f>U271+V271+W271+X271+Y271+Z271</f>
        <v>14504.199999999999</v>
      </c>
      <c r="AB271" s="15">
        <v>2018</v>
      </c>
      <c r="AC271" s="46"/>
      <c r="AD271" s="42"/>
      <c r="AG271" s="3"/>
      <c r="AH271" s="12"/>
    </row>
    <row r="272" spans="2:34" ht="75" x14ac:dyDescent="0.3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4" t="s">
        <v>238</v>
      </c>
      <c r="T272" s="4" t="s">
        <v>32</v>
      </c>
      <c r="U272" s="15">
        <v>1</v>
      </c>
      <c r="V272" s="15">
        <v>1</v>
      </c>
      <c r="W272" s="15">
        <v>3</v>
      </c>
      <c r="X272" s="15">
        <v>1</v>
      </c>
      <c r="Y272" s="15">
        <v>0</v>
      </c>
      <c r="Z272" s="18">
        <v>0</v>
      </c>
      <c r="AA272" s="18">
        <f>SUM(U272:Z272)</f>
        <v>6</v>
      </c>
      <c r="AB272" s="15">
        <v>2018</v>
      </c>
      <c r="AC272" s="46"/>
      <c r="AD272" s="42"/>
      <c r="AG272" s="3"/>
      <c r="AH272" s="12"/>
    </row>
    <row r="273" spans="2:34" ht="37.5" x14ac:dyDescent="0.35">
      <c r="B273" s="13">
        <v>0</v>
      </c>
      <c r="C273" s="13">
        <v>1</v>
      </c>
      <c r="D273" s="13">
        <v>1</v>
      </c>
      <c r="E273" s="13">
        <v>0</v>
      </c>
      <c r="F273" s="13">
        <v>7</v>
      </c>
      <c r="G273" s="13">
        <v>0</v>
      </c>
      <c r="H273" s="13">
        <v>2</v>
      </c>
      <c r="I273" s="13">
        <v>0</v>
      </c>
      <c r="J273" s="13">
        <v>1</v>
      </c>
      <c r="K273" s="13">
        <v>2</v>
      </c>
      <c r="L273" s="13">
        <v>1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4" t="s">
        <v>239</v>
      </c>
      <c r="T273" s="4" t="s">
        <v>12</v>
      </c>
      <c r="U273" s="29">
        <v>943.6</v>
      </c>
      <c r="V273" s="29">
        <v>254.8</v>
      </c>
      <c r="W273" s="29">
        <v>43.3</v>
      </c>
      <c r="X273" s="29">
        <v>822.8</v>
      </c>
      <c r="Y273" s="29">
        <v>976</v>
      </c>
      <c r="Z273" s="30">
        <v>552.29999999999995</v>
      </c>
      <c r="AA273" s="30">
        <f>U273+V273+W273+X273+Y273+Z273</f>
        <v>3592.8</v>
      </c>
      <c r="AB273" s="15">
        <v>2020</v>
      </c>
      <c r="AC273" s="46"/>
      <c r="AD273" s="42"/>
      <c r="AG273" s="3"/>
      <c r="AH273" s="12"/>
    </row>
    <row r="274" spans="2:34" ht="75" x14ac:dyDescent="0.3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4" t="s">
        <v>240</v>
      </c>
      <c r="T274" s="4" t="s">
        <v>32</v>
      </c>
      <c r="U274" s="15">
        <v>35</v>
      </c>
      <c r="V274" s="15">
        <v>12</v>
      </c>
      <c r="W274" s="15">
        <v>2</v>
      </c>
      <c r="X274" s="15">
        <v>27</v>
      </c>
      <c r="Y274" s="15">
        <v>34</v>
      </c>
      <c r="Z274" s="18">
        <v>13</v>
      </c>
      <c r="AA274" s="18">
        <f>SUM(U274:Z274)</f>
        <v>123</v>
      </c>
      <c r="AB274" s="15">
        <v>2020</v>
      </c>
      <c r="AC274" s="46"/>
      <c r="AD274" s="42"/>
      <c r="AG274" s="3"/>
      <c r="AH274" s="12"/>
    </row>
    <row r="275" spans="2:34" ht="75" x14ac:dyDescent="0.35">
      <c r="B275" s="13">
        <v>0</v>
      </c>
      <c r="C275" s="13">
        <v>1</v>
      </c>
      <c r="D275" s="13">
        <v>1</v>
      </c>
      <c r="E275" s="13">
        <v>0</v>
      </c>
      <c r="F275" s="13">
        <v>7</v>
      </c>
      <c r="G275" s="13">
        <v>0</v>
      </c>
      <c r="H275" s="13">
        <v>2</v>
      </c>
      <c r="I275" s="13">
        <v>0</v>
      </c>
      <c r="J275" s="13">
        <v>1</v>
      </c>
      <c r="K275" s="13">
        <v>2</v>
      </c>
      <c r="L275" s="13">
        <v>1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4" t="s">
        <v>241</v>
      </c>
      <c r="T275" s="4" t="s">
        <v>12</v>
      </c>
      <c r="U275" s="29">
        <v>0</v>
      </c>
      <c r="V275" s="29">
        <v>638.1</v>
      </c>
      <c r="W275" s="29">
        <v>2950.6</v>
      </c>
      <c r="X275" s="29">
        <v>2881</v>
      </c>
      <c r="Y275" s="29">
        <v>440</v>
      </c>
      <c r="Z275" s="30">
        <v>352</v>
      </c>
      <c r="AA275" s="30">
        <f>U275+V275+W275+X275+Y275+Z275</f>
        <v>7261.7</v>
      </c>
      <c r="AB275" s="15">
        <v>2020</v>
      </c>
      <c r="AC275" s="47"/>
      <c r="AD275" s="71"/>
      <c r="AG275" s="3"/>
      <c r="AH275" s="12"/>
    </row>
    <row r="276" spans="2:34" ht="75" x14ac:dyDescent="0.3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4" t="s">
        <v>242</v>
      </c>
      <c r="T276" s="4" t="s">
        <v>32</v>
      </c>
      <c r="U276" s="15">
        <v>0</v>
      </c>
      <c r="V276" s="15">
        <v>30</v>
      </c>
      <c r="W276" s="15">
        <v>17</v>
      </c>
      <c r="X276" s="15">
        <v>1</v>
      </c>
      <c r="Y276" s="15">
        <v>11</v>
      </c>
      <c r="Z276" s="18">
        <v>1</v>
      </c>
      <c r="AA276" s="18">
        <f>SUM(U276:Z276)</f>
        <v>60</v>
      </c>
      <c r="AB276" s="15">
        <v>2020</v>
      </c>
      <c r="AC276" s="48"/>
      <c r="AD276" s="42"/>
      <c r="AG276" s="3"/>
      <c r="AH276" s="12"/>
    </row>
    <row r="277" spans="2:34" ht="37.5" x14ac:dyDescent="0.35">
      <c r="B277" s="13">
        <v>0</v>
      </c>
      <c r="C277" s="13">
        <v>1</v>
      </c>
      <c r="D277" s="13">
        <v>1</v>
      </c>
      <c r="E277" s="13">
        <v>0</v>
      </c>
      <c r="F277" s="13">
        <v>7</v>
      </c>
      <c r="G277" s="13">
        <v>0</v>
      </c>
      <c r="H277" s="13">
        <v>2</v>
      </c>
      <c r="I277" s="13">
        <v>0</v>
      </c>
      <c r="J277" s="13">
        <v>1</v>
      </c>
      <c r="K277" s="13">
        <v>2</v>
      </c>
      <c r="L277" s="13">
        <v>1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4" t="s">
        <v>243</v>
      </c>
      <c r="T277" s="4" t="s">
        <v>12</v>
      </c>
      <c r="U277" s="29">
        <v>0</v>
      </c>
      <c r="V277" s="29">
        <v>506.1</v>
      </c>
      <c r="W277" s="29">
        <v>1153</v>
      </c>
      <c r="X277" s="29">
        <v>164.2</v>
      </c>
      <c r="Y277" s="29">
        <v>0</v>
      </c>
      <c r="Z277" s="30">
        <v>0</v>
      </c>
      <c r="AA277" s="30">
        <f>U277+V277+W277+X277+Y277+Z277</f>
        <v>1823.3</v>
      </c>
      <c r="AB277" s="15">
        <v>2018</v>
      </c>
      <c r="AC277" s="46"/>
      <c r="AD277" s="42"/>
      <c r="AG277" s="3"/>
      <c r="AH277" s="12"/>
    </row>
    <row r="278" spans="2:34" ht="78" customHeight="1" x14ac:dyDescent="0.3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4" t="s">
        <v>244</v>
      </c>
      <c r="T278" s="4" t="s">
        <v>32</v>
      </c>
      <c r="U278" s="15">
        <v>0</v>
      </c>
      <c r="V278" s="15">
        <v>13</v>
      </c>
      <c r="W278" s="15">
        <v>8</v>
      </c>
      <c r="X278" s="15">
        <v>2</v>
      </c>
      <c r="Y278" s="15">
        <v>0</v>
      </c>
      <c r="Z278" s="18">
        <v>0</v>
      </c>
      <c r="AA278" s="18">
        <f>SUM(U278:Z278)</f>
        <v>23</v>
      </c>
      <c r="AB278" s="15">
        <v>2018</v>
      </c>
      <c r="AC278" s="46"/>
      <c r="AD278" s="42"/>
      <c r="AG278" s="3"/>
      <c r="AH278" s="12"/>
    </row>
    <row r="279" spans="2:34" ht="60" customHeight="1" x14ac:dyDescent="0.35">
      <c r="B279" s="13">
        <v>0</v>
      </c>
      <c r="C279" s="13">
        <v>1</v>
      </c>
      <c r="D279" s="13">
        <v>1</v>
      </c>
      <c r="E279" s="13">
        <v>0</v>
      </c>
      <c r="F279" s="13">
        <v>7</v>
      </c>
      <c r="G279" s="13">
        <v>0</v>
      </c>
      <c r="H279" s="13">
        <v>2</v>
      </c>
      <c r="I279" s="13">
        <v>0</v>
      </c>
      <c r="J279" s="13">
        <v>1</v>
      </c>
      <c r="K279" s="13">
        <v>2</v>
      </c>
      <c r="L279" s="13">
        <v>1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4" t="s">
        <v>245</v>
      </c>
      <c r="T279" s="4" t="s">
        <v>12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0">
        <v>1342</v>
      </c>
      <c r="AA279" s="30">
        <f>U279+V279+W279+X279+Y279+Z279</f>
        <v>1342</v>
      </c>
      <c r="AB279" s="15">
        <v>2020</v>
      </c>
      <c r="AC279" s="46"/>
      <c r="AD279" s="42"/>
      <c r="AG279" s="3"/>
      <c r="AH279" s="12"/>
    </row>
    <row r="280" spans="2:34" ht="81" customHeight="1" x14ac:dyDescent="0.3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4" t="s">
        <v>246</v>
      </c>
      <c r="T280" s="4" t="s">
        <v>32</v>
      </c>
      <c r="U280" s="35">
        <v>0</v>
      </c>
      <c r="V280" s="35">
        <v>0</v>
      </c>
      <c r="W280" s="35">
        <v>0</v>
      </c>
      <c r="X280" s="35">
        <v>0</v>
      </c>
      <c r="Y280" s="35">
        <v>0</v>
      </c>
      <c r="Z280" s="18">
        <v>14</v>
      </c>
      <c r="AA280" s="18">
        <v>24</v>
      </c>
      <c r="AB280" s="15">
        <v>2020</v>
      </c>
      <c r="AC280" s="48"/>
      <c r="AD280" s="42"/>
      <c r="AG280" s="3"/>
      <c r="AH280" s="12"/>
    </row>
    <row r="281" spans="2:34" ht="56.25" x14ac:dyDescent="0.35">
      <c r="B281" s="13">
        <v>0</v>
      </c>
      <c r="C281" s="13">
        <v>1</v>
      </c>
      <c r="D281" s="13">
        <v>1</v>
      </c>
      <c r="E281" s="13">
        <v>0</v>
      </c>
      <c r="F281" s="13">
        <v>7</v>
      </c>
      <c r="G281" s="13">
        <v>0</v>
      </c>
      <c r="H281" s="13">
        <v>2</v>
      </c>
      <c r="I281" s="13">
        <v>0</v>
      </c>
      <c r="J281" s="13">
        <v>1</v>
      </c>
      <c r="K281" s="13">
        <v>2</v>
      </c>
      <c r="L281" s="13">
        <v>1</v>
      </c>
      <c r="M281" s="13">
        <v>1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21" t="s">
        <v>247</v>
      </c>
      <c r="T281" s="22" t="s">
        <v>12</v>
      </c>
      <c r="U281" s="23">
        <f>U283+U284+U286+U287+U288+U292+U294+U296+U297+U299+U300</f>
        <v>40547.9</v>
      </c>
      <c r="V281" s="23">
        <f>V283+V284+V286+V287+V288+V292+V294+V296+V297+V299+V300</f>
        <v>33979.600000000006</v>
      </c>
      <c r="W281" s="23">
        <f>W283+W284+W286+W287+W288+W292+W294+W296+W297+W299+W300</f>
        <v>68529.100000000006</v>
      </c>
      <c r="X281" s="23">
        <f>X283+X284+X286+X287+X288+X292+X294+X296+X297+X299+X300</f>
        <v>55043.3</v>
      </c>
      <c r="Y281" s="23">
        <f>Y283+Y284+Y286+Y287+Y288+Y292+Y294+Y296+Y297+Y299+Y300</f>
        <v>26050.6</v>
      </c>
      <c r="Z281" s="24">
        <f>Z283+Z284+Z286+Z287+Z288+Z292+Z294+Z296+Z297</f>
        <v>49380.3</v>
      </c>
      <c r="AA281" s="24">
        <f>U281+V281+W281+X281+Y281+Z281</f>
        <v>273530.80000000005</v>
      </c>
      <c r="AB281" s="25">
        <v>2020</v>
      </c>
      <c r="AG281" s="3"/>
      <c r="AH281" s="12"/>
    </row>
    <row r="282" spans="2:34" ht="60" customHeight="1" x14ac:dyDescent="0.3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4" t="s">
        <v>73</v>
      </c>
      <c r="T282" s="4" t="s">
        <v>32</v>
      </c>
      <c r="U282" s="15">
        <v>5</v>
      </c>
      <c r="V282" s="15">
        <v>11</v>
      </c>
      <c r="W282" s="15">
        <v>43</v>
      </c>
      <c r="X282" s="15">
        <v>51</v>
      </c>
      <c r="Y282" s="15">
        <v>51</v>
      </c>
      <c r="Z282" s="18">
        <v>25</v>
      </c>
      <c r="AA282" s="18">
        <f>SUM(U282:Z282)</f>
        <v>186</v>
      </c>
      <c r="AB282" s="15">
        <v>2020</v>
      </c>
      <c r="AC282" s="46"/>
      <c r="AD282" s="42"/>
      <c r="AE282" s="65"/>
      <c r="AG282" s="3"/>
      <c r="AH282" s="12"/>
    </row>
    <row r="283" spans="2:34" x14ac:dyDescent="0.35">
      <c r="B283" s="13">
        <v>0</v>
      </c>
      <c r="C283" s="13">
        <v>1</v>
      </c>
      <c r="D283" s="13">
        <v>1</v>
      </c>
      <c r="E283" s="13">
        <v>0</v>
      </c>
      <c r="F283" s="13">
        <v>7</v>
      </c>
      <c r="G283" s="13">
        <v>0</v>
      </c>
      <c r="H283" s="13">
        <v>2</v>
      </c>
      <c r="I283" s="13">
        <v>0</v>
      </c>
      <c r="J283" s="13">
        <v>1</v>
      </c>
      <c r="K283" s="13">
        <v>2</v>
      </c>
      <c r="L283" s="13">
        <v>1</v>
      </c>
      <c r="M283" s="13">
        <v>1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01" t="s">
        <v>248</v>
      </c>
      <c r="T283" s="103" t="s">
        <v>12</v>
      </c>
      <c r="U283" s="29">
        <v>23844</v>
      </c>
      <c r="V283" s="29">
        <v>27187.9</v>
      </c>
      <c r="W283" s="29">
        <v>36590.6</v>
      </c>
      <c r="X283" s="29">
        <v>29101.7</v>
      </c>
      <c r="Y283" s="29">
        <v>5281</v>
      </c>
      <c r="Z283" s="30">
        <v>31083</v>
      </c>
      <c r="AA283" s="30">
        <f>U283+V283+W283+X283+Y283+Z283</f>
        <v>153088.20000000001</v>
      </c>
      <c r="AB283" s="15">
        <v>2020</v>
      </c>
      <c r="AC283" s="47"/>
      <c r="AD283" s="71"/>
      <c r="AE283" s="65"/>
      <c r="AG283" s="3"/>
      <c r="AH283" s="12"/>
    </row>
    <row r="284" spans="2:34" x14ac:dyDescent="0.35">
      <c r="B284" s="13">
        <v>0</v>
      </c>
      <c r="C284" s="13">
        <v>1</v>
      </c>
      <c r="D284" s="13">
        <v>1</v>
      </c>
      <c r="E284" s="13">
        <v>0</v>
      </c>
      <c r="F284" s="13">
        <v>7</v>
      </c>
      <c r="G284" s="13">
        <v>0</v>
      </c>
      <c r="H284" s="13">
        <v>2</v>
      </c>
      <c r="I284" s="13">
        <v>0</v>
      </c>
      <c r="J284" s="13">
        <v>1</v>
      </c>
      <c r="K284" s="13">
        <v>2</v>
      </c>
      <c r="L284" s="13">
        <v>1</v>
      </c>
      <c r="M284" s="13">
        <v>1</v>
      </c>
      <c r="N284" s="13">
        <v>1</v>
      </c>
      <c r="O284" s="13">
        <v>0</v>
      </c>
      <c r="P284" s="13">
        <v>4</v>
      </c>
      <c r="Q284" s="13">
        <v>4</v>
      </c>
      <c r="R284" s="13">
        <v>0</v>
      </c>
      <c r="S284" s="115"/>
      <c r="T284" s="116"/>
      <c r="U284" s="29">
        <v>5594.4</v>
      </c>
      <c r="V284" s="29">
        <v>5594.4</v>
      </c>
      <c r="W284" s="29">
        <v>0</v>
      </c>
      <c r="X284" s="29">
        <v>3088.7</v>
      </c>
      <c r="Y284" s="29">
        <v>10824.6</v>
      </c>
      <c r="Z284" s="30">
        <v>13613.8</v>
      </c>
      <c r="AA284" s="30">
        <f>U284+V284+W284+X284+Y284+Z284</f>
        <v>38715.899999999994</v>
      </c>
      <c r="AB284" s="15">
        <v>2020</v>
      </c>
      <c r="AC284" s="72"/>
      <c r="AD284" s="42"/>
      <c r="AE284" s="65"/>
      <c r="AG284" s="3"/>
      <c r="AH284" s="12"/>
    </row>
    <row r="285" spans="2:34" ht="168.75" x14ac:dyDescent="0.3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15"/>
      <c r="T285" s="116"/>
      <c r="U285" s="73" t="s">
        <v>249</v>
      </c>
      <c r="V285" s="37"/>
      <c r="W285" s="37"/>
      <c r="X285" s="37"/>
      <c r="Y285" s="37"/>
      <c r="Z285" s="40"/>
      <c r="AA285" s="74" t="s">
        <v>249</v>
      </c>
      <c r="AB285" s="15">
        <v>2020</v>
      </c>
      <c r="AG285" s="3"/>
      <c r="AH285" s="12"/>
    </row>
    <row r="286" spans="2:34" x14ac:dyDescent="0.35">
      <c r="B286" s="13">
        <v>0</v>
      </c>
      <c r="C286" s="13">
        <v>1</v>
      </c>
      <c r="D286" s="13">
        <v>1</v>
      </c>
      <c r="E286" s="13">
        <v>0</v>
      </c>
      <c r="F286" s="13">
        <v>7</v>
      </c>
      <c r="G286" s="13">
        <v>0</v>
      </c>
      <c r="H286" s="13">
        <v>2</v>
      </c>
      <c r="I286" s="13">
        <v>0</v>
      </c>
      <c r="J286" s="13">
        <v>1</v>
      </c>
      <c r="K286" s="13">
        <v>2</v>
      </c>
      <c r="L286" s="13">
        <v>1</v>
      </c>
      <c r="M286" s="13">
        <v>1</v>
      </c>
      <c r="N286" s="13" t="s">
        <v>36</v>
      </c>
      <c r="O286" s="13">
        <v>0</v>
      </c>
      <c r="P286" s="13">
        <v>4</v>
      </c>
      <c r="Q286" s="13">
        <v>4</v>
      </c>
      <c r="R286" s="13">
        <v>0</v>
      </c>
      <c r="S286" s="115"/>
      <c r="T286" s="116"/>
      <c r="U286" s="29">
        <v>0</v>
      </c>
      <c r="V286" s="29">
        <v>0</v>
      </c>
      <c r="W286" s="29">
        <v>2018.2</v>
      </c>
      <c r="X286" s="29">
        <v>1034.2</v>
      </c>
      <c r="Y286" s="29">
        <v>2829.2</v>
      </c>
      <c r="Z286" s="29">
        <v>3954.8</v>
      </c>
      <c r="AA286" s="29">
        <f>U286+V286+W286+X286+Y286+Z286</f>
        <v>9836.4000000000015</v>
      </c>
      <c r="AB286" s="15">
        <v>2020</v>
      </c>
      <c r="AG286" s="3"/>
      <c r="AH286" s="12"/>
    </row>
    <row r="287" spans="2:34" x14ac:dyDescent="0.35">
      <c r="B287" s="13">
        <v>0</v>
      </c>
      <c r="C287" s="13">
        <v>1</v>
      </c>
      <c r="D287" s="13">
        <v>1</v>
      </c>
      <c r="E287" s="13">
        <v>0</v>
      </c>
      <c r="F287" s="13">
        <v>7</v>
      </c>
      <c r="G287" s="13">
        <v>0</v>
      </c>
      <c r="H287" s="13">
        <v>2</v>
      </c>
      <c r="I287" s="13">
        <v>0</v>
      </c>
      <c r="J287" s="13">
        <v>1</v>
      </c>
      <c r="K287" s="13">
        <v>2</v>
      </c>
      <c r="L287" s="13">
        <v>1</v>
      </c>
      <c r="M287" s="13">
        <v>1</v>
      </c>
      <c r="N287" s="13">
        <v>1</v>
      </c>
      <c r="O287" s="13">
        <v>1</v>
      </c>
      <c r="P287" s="13">
        <v>1</v>
      </c>
      <c r="Q287" s="13">
        <v>7</v>
      </c>
      <c r="R287" s="13">
        <v>0</v>
      </c>
      <c r="S287" s="115"/>
      <c r="T287" s="116"/>
      <c r="U287" s="29">
        <v>0</v>
      </c>
      <c r="V287" s="29">
        <v>0</v>
      </c>
      <c r="W287" s="29">
        <v>0</v>
      </c>
      <c r="X287" s="29">
        <v>0</v>
      </c>
      <c r="Y287" s="29">
        <v>1000</v>
      </c>
      <c r="Z287" s="29">
        <v>0</v>
      </c>
      <c r="AA287" s="29">
        <f>U287+V287+W287+X287+Y287+Z287</f>
        <v>1000</v>
      </c>
      <c r="AB287" s="15">
        <v>2019</v>
      </c>
      <c r="AG287" s="3"/>
      <c r="AH287" s="12"/>
    </row>
    <row r="288" spans="2:34" x14ac:dyDescent="0.35">
      <c r="B288" s="13">
        <v>0</v>
      </c>
      <c r="C288" s="13">
        <v>1</v>
      </c>
      <c r="D288" s="13">
        <v>1</v>
      </c>
      <c r="E288" s="13">
        <v>0</v>
      </c>
      <c r="F288" s="13">
        <v>7</v>
      </c>
      <c r="G288" s="13">
        <v>0</v>
      </c>
      <c r="H288" s="13">
        <v>2</v>
      </c>
      <c r="I288" s="13">
        <v>0</v>
      </c>
      <c r="J288" s="13">
        <v>1</v>
      </c>
      <c r="K288" s="13">
        <v>2</v>
      </c>
      <c r="L288" s="13">
        <v>1</v>
      </c>
      <c r="M288" s="13">
        <v>1</v>
      </c>
      <c r="N288" s="13">
        <v>1</v>
      </c>
      <c r="O288" s="13">
        <v>0</v>
      </c>
      <c r="P288" s="13">
        <v>4</v>
      </c>
      <c r="Q288" s="13">
        <v>4</v>
      </c>
      <c r="R288" s="13">
        <v>0</v>
      </c>
      <c r="S288" s="102"/>
      <c r="T288" s="104"/>
      <c r="U288" s="29">
        <v>0</v>
      </c>
      <c r="V288" s="29">
        <v>0</v>
      </c>
      <c r="W288" s="29">
        <v>5702.4</v>
      </c>
      <c r="X288" s="29">
        <v>0</v>
      </c>
      <c r="Y288" s="29">
        <v>0</v>
      </c>
      <c r="Z288" s="29">
        <v>0</v>
      </c>
      <c r="AA288" s="29">
        <f>U288+V288+W288+X288+Y288+Z288</f>
        <v>5702.4</v>
      </c>
      <c r="AB288" s="15">
        <v>2017</v>
      </c>
      <c r="AC288" s="44"/>
      <c r="AG288" s="3"/>
      <c r="AH288" s="12"/>
    </row>
    <row r="289" spans="2:34" ht="75" x14ac:dyDescent="0.3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4" t="s">
        <v>250</v>
      </c>
      <c r="T289" s="4" t="s">
        <v>32</v>
      </c>
      <c r="U289" s="15">
        <v>5</v>
      </c>
      <c r="V289" s="15">
        <v>7</v>
      </c>
      <c r="W289" s="15">
        <v>15</v>
      </c>
      <c r="X289" s="15">
        <v>15</v>
      </c>
      <c r="Y289" s="15">
        <v>14</v>
      </c>
      <c r="Z289" s="18">
        <v>25</v>
      </c>
      <c r="AA289" s="18">
        <f>SUM(U289:Z289)</f>
        <v>81</v>
      </c>
      <c r="AB289" s="15">
        <v>2020</v>
      </c>
      <c r="AG289" s="3"/>
      <c r="AH289" s="12"/>
    </row>
    <row r="290" spans="2:34" ht="81.75" customHeight="1" x14ac:dyDescent="0.3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4" t="s">
        <v>251</v>
      </c>
      <c r="T290" s="4" t="s">
        <v>44</v>
      </c>
      <c r="U290" s="15">
        <v>1</v>
      </c>
      <c r="V290" s="15">
        <v>1</v>
      </c>
      <c r="W290" s="15">
        <v>1</v>
      </c>
      <c r="X290" s="15">
        <v>1</v>
      </c>
      <c r="Y290" s="15">
        <v>1</v>
      </c>
      <c r="Z290" s="18">
        <v>1</v>
      </c>
      <c r="AA290" s="18">
        <v>1</v>
      </c>
      <c r="AB290" s="15">
        <v>2020</v>
      </c>
      <c r="AG290" s="3"/>
      <c r="AH290" s="12"/>
    </row>
    <row r="291" spans="2:34" ht="40.5" customHeight="1" x14ac:dyDescent="0.3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4" t="s">
        <v>252</v>
      </c>
      <c r="T291" s="4" t="s">
        <v>32</v>
      </c>
      <c r="U291" s="15">
        <v>5</v>
      </c>
      <c r="V291" s="15">
        <v>2</v>
      </c>
      <c r="W291" s="15">
        <v>2</v>
      </c>
      <c r="X291" s="15">
        <v>15</v>
      </c>
      <c r="Y291" s="15">
        <v>14</v>
      </c>
      <c r="Z291" s="89">
        <v>25</v>
      </c>
      <c r="AA291" s="18">
        <f>SUM(U291:Z291)</f>
        <v>63</v>
      </c>
      <c r="AB291" s="15">
        <v>2020</v>
      </c>
      <c r="AG291" s="3"/>
      <c r="AH291" s="12"/>
    </row>
    <row r="292" spans="2:34" ht="37.5" x14ac:dyDescent="0.35">
      <c r="B292" s="13">
        <v>0</v>
      </c>
      <c r="C292" s="13">
        <v>1</v>
      </c>
      <c r="D292" s="13">
        <v>1</v>
      </c>
      <c r="E292" s="13">
        <v>0</v>
      </c>
      <c r="F292" s="13">
        <v>7</v>
      </c>
      <c r="G292" s="13">
        <v>0</v>
      </c>
      <c r="H292" s="13">
        <v>2</v>
      </c>
      <c r="I292" s="13">
        <v>0</v>
      </c>
      <c r="J292" s="13">
        <v>1</v>
      </c>
      <c r="K292" s="13">
        <v>2</v>
      </c>
      <c r="L292" s="13">
        <v>7</v>
      </c>
      <c r="M292" s="13">
        <v>6</v>
      </c>
      <c r="N292" s="13">
        <v>3</v>
      </c>
      <c r="O292" s="13">
        <v>2</v>
      </c>
      <c r="P292" s="13">
        <v>0</v>
      </c>
      <c r="Q292" s="13">
        <v>0</v>
      </c>
      <c r="R292" s="13">
        <v>0</v>
      </c>
      <c r="S292" s="14" t="s">
        <v>253</v>
      </c>
      <c r="T292" s="4" t="s">
        <v>12</v>
      </c>
      <c r="U292" s="29">
        <v>11109.5</v>
      </c>
      <c r="V292" s="29">
        <v>36.4</v>
      </c>
      <c r="W292" s="29">
        <v>0</v>
      </c>
      <c r="X292" s="29">
        <v>0</v>
      </c>
      <c r="Y292" s="29">
        <v>0</v>
      </c>
      <c r="Z292" s="30">
        <v>0</v>
      </c>
      <c r="AA292" s="30">
        <f>U292+V292+W292+X292+Y292+Z292</f>
        <v>11145.9</v>
      </c>
      <c r="AB292" s="15">
        <v>2016</v>
      </c>
      <c r="AG292" s="3"/>
      <c r="AH292" s="12"/>
    </row>
    <row r="293" spans="2:34" ht="56.25" x14ac:dyDescent="0.3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4" t="s">
        <v>254</v>
      </c>
      <c r="T293" s="4" t="s">
        <v>32</v>
      </c>
      <c r="U293" s="15">
        <v>1</v>
      </c>
      <c r="V293" s="15">
        <v>1</v>
      </c>
      <c r="W293" s="15">
        <v>0</v>
      </c>
      <c r="X293" s="15">
        <v>0</v>
      </c>
      <c r="Y293" s="15">
        <v>0</v>
      </c>
      <c r="Z293" s="18">
        <v>0</v>
      </c>
      <c r="AA293" s="18">
        <f>SUM(U293:Z293)</f>
        <v>2</v>
      </c>
      <c r="AB293" s="15">
        <v>2016</v>
      </c>
      <c r="AG293" s="3"/>
      <c r="AH293" s="12"/>
    </row>
    <row r="294" spans="2:34" ht="113.25" customHeight="1" x14ac:dyDescent="0.35">
      <c r="B294" s="13">
        <v>0</v>
      </c>
      <c r="C294" s="13">
        <v>1</v>
      </c>
      <c r="D294" s="13">
        <v>1</v>
      </c>
      <c r="E294" s="13">
        <v>0</v>
      </c>
      <c r="F294" s="13">
        <v>7</v>
      </c>
      <c r="G294" s="13">
        <v>0</v>
      </c>
      <c r="H294" s="13">
        <v>2</v>
      </c>
      <c r="I294" s="13">
        <v>0</v>
      </c>
      <c r="J294" s="13">
        <v>1</v>
      </c>
      <c r="K294" s="13">
        <v>2</v>
      </c>
      <c r="L294" s="13">
        <v>1</v>
      </c>
      <c r="M294" s="13">
        <v>1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4" t="s">
        <v>255</v>
      </c>
      <c r="T294" s="4" t="s">
        <v>12</v>
      </c>
      <c r="U294" s="37">
        <v>0</v>
      </c>
      <c r="V294" s="37">
        <v>713.1</v>
      </c>
      <c r="W294" s="37">
        <v>741.4</v>
      </c>
      <c r="X294" s="37">
        <v>130.80000000000001</v>
      </c>
      <c r="Y294" s="37">
        <v>115.6</v>
      </c>
      <c r="Z294" s="30">
        <v>728.7</v>
      </c>
      <c r="AA294" s="30">
        <f>U294+V294+W294+X294+Y294+Z294</f>
        <v>2429.6</v>
      </c>
      <c r="AB294" s="15">
        <v>2020</v>
      </c>
      <c r="AC294" s="75"/>
      <c r="AG294" s="3"/>
      <c r="AH294" s="12"/>
    </row>
    <row r="295" spans="2:34" ht="138.75" customHeight="1" x14ac:dyDescent="0.3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4" t="s">
        <v>256</v>
      </c>
      <c r="T295" s="4" t="s">
        <v>32</v>
      </c>
      <c r="U295" s="15">
        <v>0</v>
      </c>
      <c r="V295" s="15">
        <v>1</v>
      </c>
      <c r="W295" s="15">
        <v>40</v>
      </c>
      <c r="X295" s="15">
        <v>40</v>
      </c>
      <c r="Y295" s="15">
        <v>50</v>
      </c>
      <c r="Z295" s="18">
        <v>1</v>
      </c>
      <c r="AA295" s="18">
        <v>50</v>
      </c>
      <c r="AB295" s="15">
        <v>2020</v>
      </c>
      <c r="AG295" s="3"/>
      <c r="AH295" s="12"/>
    </row>
    <row r="296" spans="2:34" ht="31.5" customHeight="1" x14ac:dyDescent="0.35">
      <c r="B296" s="13">
        <v>0</v>
      </c>
      <c r="C296" s="13">
        <v>1</v>
      </c>
      <c r="D296" s="13">
        <v>1</v>
      </c>
      <c r="E296" s="13">
        <v>0</v>
      </c>
      <c r="F296" s="13">
        <v>7</v>
      </c>
      <c r="G296" s="13">
        <v>0</v>
      </c>
      <c r="H296" s="13">
        <v>2</v>
      </c>
      <c r="I296" s="13">
        <v>0</v>
      </c>
      <c r="J296" s="13">
        <v>1</v>
      </c>
      <c r="K296" s="13">
        <v>2</v>
      </c>
      <c r="L296" s="13">
        <v>1</v>
      </c>
      <c r="M296" s="13">
        <v>1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05" t="s">
        <v>257</v>
      </c>
      <c r="T296" s="103" t="s">
        <v>77</v>
      </c>
      <c r="U296" s="37">
        <v>0</v>
      </c>
      <c r="V296" s="37">
        <v>44.8</v>
      </c>
      <c r="W296" s="37">
        <v>944.1</v>
      </c>
      <c r="X296" s="37">
        <v>0</v>
      </c>
      <c r="Y296" s="37">
        <v>0</v>
      </c>
      <c r="Z296" s="37">
        <v>0</v>
      </c>
      <c r="AA296" s="29">
        <f t="shared" ref="AA296:AA303" si="25">U296+V296+W296+X296+Y296+Z296</f>
        <v>988.9</v>
      </c>
      <c r="AB296" s="15">
        <v>2017</v>
      </c>
      <c r="AG296" s="3"/>
      <c r="AH296" s="12"/>
    </row>
    <row r="297" spans="2:34" ht="29.25" customHeight="1" x14ac:dyDescent="0.35">
      <c r="B297" s="13">
        <v>0</v>
      </c>
      <c r="C297" s="13">
        <v>1</v>
      </c>
      <c r="D297" s="13">
        <v>1</v>
      </c>
      <c r="E297" s="13">
        <v>0</v>
      </c>
      <c r="F297" s="13">
        <v>7</v>
      </c>
      <c r="G297" s="13">
        <v>0</v>
      </c>
      <c r="H297" s="13">
        <v>2</v>
      </c>
      <c r="I297" s="13">
        <v>0</v>
      </c>
      <c r="J297" s="13">
        <v>1</v>
      </c>
      <c r="K297" s="13">
        <v>2</v>
      </c>
      <c r="L297" s="13">
        <v>1</v>
      </c>
      <c r="M297" s="13">
        <v>1</v>
      </c>
      <c r="N297" s="13">
        <v>1</v>
      </c>
      <c r="O297" s="13">
        <v>0</v>
      </c>
      <c r="P297" s="13">
        <v>7</v>
      </c>
      <c r="Q297" s="13">
        <v>1</v>
      </c>
      <c r="R297" s="13" t="s">
        <v>87</v>
      </c>
      <c r="S297" s="106"/>
      <c r="T297" s="104"/>
      <c r="U297" s="37">
        <v>0</v>
      </c>
      <c r="V297" s="37">
        <v>403</v>
      </c>
      <c r="W297" s="37">
        <v>0</v>
      </c>
      <c r="X297" s="37">
        <v>0</v>
      </c>
      <c r="Y297" s="37">
        <v>0</v>
      </c>
      <c r="Z297" s="37">
        <v>0</v>
      </c>
      <c r="AA297" s="29">
        <f t="shared" si="25"/>
        <v>403</v>
      </c>
      <c r="AB297" s="15">
        <v>2016</v>
      </c>
      <c r="AG297" s="3"/>
      <c r="AH297" s="12"/>
    </row>
    <row r="298" spans="2:34" ht="37.5" customHeight="1" x14ac:dyDescent="0.3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4" t="s">
        <v>258</v>
      </c>
      <c r="T298" s="4" t="s">
        <v>32</v>
      </c>
      <c r="U298" s="15">
        <v>0</v>
      </c>
      <c r="V298" s="15">
        <v>2</v>
      </c>
      <c r="W298" s="15">
        <v>4</v>
      </c>
      <c r="X298" s="15">
        <v>0</v>
      </c>
      <c r="Y298" s="15">
        <v>0</v>
      </c>
      <c r="Z298" s="15">
        <v>0</v>
      </c>
      <c r="AA298" s="15">
        <f t="shared" si="25"/>
        <v>6</v>
      </c>
      <c r="AB298" s="15">
        <v>2017</v>
      </c>
      <c r="AG298" s="3"/>
      <c r="AH298" s="12"/>
    </row>
    <row r="299" spans="2:34" ht="41.25" customHeight="1" x14ac:dyDescent="0.35">
      <c r="B299" s="13">
        <v>0</v>
      </c>
      <c r="C299" s="13">
        <v>1</v>
      </c>
      <c r="D299" s="13">
        <v>1</v>
      </c>
      <c r="E299" s="13">
        <v>0</v>
      </c>
      <c r="F299" s="13">
        <v>7</v>
      </c>
      <c r="G299" s="13">
        <v>0</v>
      </c>
      <c r="H299" s="13">
        <v>2</v>
      </c>
      <c r="I299" s="13">
        <v>0</v>
      </c>
      <c r="J299" s="13">
        <v>1</v>
      </c>
      <c r="K299" s="13">
        <v>2</v>
      </c>
      <c r="L299" s="13" t="s">
        <v>259</v>
      </c>
      <c r="M299" s="13">
        <v>1</v>
      </c>
      <c r="N299" s="13" t="s">
        <v>36</v>
      </c>
      <c r="O299" s="13">
        <v>0</v>
      </c>
      <c r="P299" s="13">
        <v>3</v>
      </c>
      <c r="Q299" s="13">
        <v>9</v>
      </c>
      <c r="R299" s="13">
        <v>0</v>
      </c>
      <c r="S299" s="105" t="s">
        <v>260</v>
      </c>
      <c r="T299" s="103" t="s">
        <v>77</v>
      </c>
      <c r="U299" s="29">
        <v>0</v>
      </c>
      <c r="V299" s="29">
        <v>0</v>
      </c>
      <c r="W299" s="29">
        <v>4893.3</v>
      </c>
      <c r="X299" s="29">
        <v>15502.5</v>
      </c>
      <c r="Y299" s="29">
        <v>1200.2</v>
      </c>
      <c r="Z299" s="29">
        <v>0</v>
      </c>
      <c r="AA299" s="29">
        <f t="shared" si="25"/>
        <v>21596</v>
      </c>
      <c r="AB299" s="15">
        <v>2019</v>
      </c>
      <c r="AG299" s="3"/>
      <c r="AH299" s="12"/>
    </row>
    <row r="300" spans="2:34" ht="57" customHeight="1" x14ac:dyDescent="0.35">
      <c r="B300" s="13">
        <v>0</v>
      </c>
      <c r="C300" s="13">
        <v>1</v>
      </c>
      <c r="D300" s="13">
        <v>1</v>
      </c>
      <c r="E300" s="13">
        <v>0</v>
      </c>
      <c r="F300" s="13">
        <v>7</v>
      </c>
      <c r="G300" s="13">
        <v>0</v>
      </c>
      <c r="H300" s="13">
        <v>2</v>
      </c>
      <c r="I300" s="13">
        <v>0</v>
      </c>
      <c r="J300" s="13">
        <v>1</v>
      </c>
      <c r="K300" s="13">
        <v>2</v>
      </c>
      <c r="L300" s="13" t="s">
        <v>259</v>
      </c>
      <c r="M300" s="13">
        <v>1</v>
      </c>
      <c r="N300" s="13">
        <v>1</v>
      </c>
      <c r="O300" s="13">
        <v>0</v>
      </c>
      <c r="P300" s="13">
        <v>3</v>
      </c>
      <c r="Q300" s="13">
        <v>9</v>
      </c>
      <c r="R300" s="13">
        <v>0</v>
      </c>
      <c r="S300" s="106"/>
      <c r="T300" s="104"/>
      <c r="U300" s="29">
        <v>0</v>
      </c>
      <c r="V300" s="29">
        <v>0</v>
      </c>
      <c r="W300" s="29">
        <v>17639.099999999999</v>
      </c>
      <c r="X300" s="29">
        <v>6185.4</v>
      </c>
      <c r="Y300" s="29">
        <v>4800</v>
      </c>
      <c r="Z300" s="29">
        <v>0</v>
      </c>
      <c r="AA300" s="29">
        <f t="shared" si="25"/>
        <v>28624.5</v>
      </c>
      <c r="AB300" s="15">
        <v>2019</v>
      </c>
      <c r="AG300" s="3"/>
      <c r="AH300" s="12"/>
    </row>
    <row r="301" spans="2:34" ht="117.75" customHeight="1" x14ac:dyDescent="0.3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4" t="s">
        <v>261</v>
      </c>
      <c r="T301" s="4" t="s">
        <v>32</v>
      </c>
      <c r="U301" s="15">
        <v>0</v>
      </c>
      <c r="V301" s="15">
        <v>0</v>
      </c>
      <c r="W301" s="15">
        <v>9</v>
      </c>
      <c r="X301" s="15">
        <v>1</v>
      </c>
      <c r="Y301" s="15">
        <v>4</v>
      </c>
      <c r="Z301" s="15">
        <v>0</v>
      </c>
      <c r="AA301" s="26">
        <f t="shared" si="25"/>
        <v>14</v>
      </c>
      <c r="AB301" s="15">
        <v>2019</v>
      </c>
      <c r="AG301" s="3"/>
      <c r="AH301" s="12"/>
    </row>
    <row r="302" spans="2:34" ht="39" customHeight="1" x14ac:dyDescent="0.35">
      <c r="B302" s="13">
        <v>0</v>
      </c>
      <c r="C302" s="13">
        <v>0</v>
      </c>
      <c r="D302" s="13">
        <v>0</v>
      </c>
      <c r="E302" s="13">
        <v>0</v>
      </c>
      <c r="F302" s="13">
        <v>7</v>
      </c>
      <c r="G302" s="13">
        <v>0</v>
      </c>
      <c r="H302" s="13">
        <v>2</v>
      </c>
      <c r="I302" s="13">
        <v>0</v>
      </c>
      <c r="J302" s="13">
        <v>1</v>
      </c>
      <c r="K302" s="13">
        <v>2</v>
      </c>
      <c r="L302" s="13">
        <v>1</v>
      </c>
      <c r="M302" s="13">
        <v>2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17" t="s">
        <v>262</v>
      </c>
      <c r="T302" s="119" t="s">
        <v>12</v>
      </c>
      <c r="U302" s="23">
        <f>U305+U310+U311+U316+U317+U318+U319+U320+U327+U328+U329+U330+U331+U332</f>
        <v>9604.2000000000007</v>
      </c>
      <c r="V302" s="23">
        <f>V305+V310+V311+V316+V317+V318+V319+V320+V327+V328+V329+V330+V331+V332</f>
        <v>2700</v>
      </c>
      <c r="W302" s="23">
        <f>W305+W310+W311+W316+W317+W318+W319+W320+W327+W328+W329+W330+W331+W332</f>
        <v>572192.5</v>
      </c>
      <c r="X302" s="23">
        <f>X305+X310+X311+X316+X317+X318+X319+X320+X327+X328+X329+X330+X331+X332</f>
        <v>1215423.9000000001</v>
      </c>
      <c r="Y302" s="23">
        <f>Y319+Y318+Y320+Y329</f>
        <v>576934.80000000005</v>
      </c>
      <c r="Z302" s="23">
        <f>Z319+Z318</f>
        <v>0</v>
      </c>
      <c r="AA302" s="23">
        <f t="shared" si="25"/>
        <v>2376855.4000000004</v>
      </c>
      <c r="AB302" s="25" t="s">
        <v>26</v>
      </c>
      <c r="AG302" s="3"/>
      <c r="AH302" s="12"/>
    </row>
    <row r="303" spans="2:34" ht="59.25" customHeight="1" x14ac:dyDescent="0.35">
      <c r="B303" s="13">
        <v>0</v>
      </c>
      <c r="C303" s="13">
        <v>4</v>
      </c>
      <c r="D303" s="13">
        <v>3</v>
      </c>
      <c r="E303" s="13">
        <v>0</v>
      </c>
      <c r="F303" s="13">
        <v>7</v>
      </c>
      <c r="G303" s="13">
        <v>0</v>
      </c>
      <c r="H303" s="13">
        <v>2</v>
      </c>
      <c r="I303" s="13">
        <v>0</v>
      </c>
      <c r="J303" s="13">
        <v>1</v>
      </c>
      <c r="K303" s="13">
        <v>2</v>
      </c>
      <c r="L303" s="13" t="s">
        <v>259</v>
      </c>
      <c r="M303" s="13">
        <v>1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18"/>
      <c r="T303" s="120"/>
      <c r="U303" s="23">
        <v>0</v>
      </c>
      <c r="V303" s="23">
        <v>0</v>
      </c>
      <c r="W303" s="23">
        <v>0</v>
      </c>
      <c r="X303" s="23">
        <v>0</v>
      </c>
      <c r="Y303" s="23">
        <f>Y310+Y311+Y312+Y313+Y330+Y333+Y334+Y335+Y323+Y324</f>
        <v>1060591.3</v>
      </c>
      <c r="Z303" s="24">
        <f>Z309+Z323+Z324+Z326</f>
        <v>1312168.7000000002</v>
      </c>
      <c r="AA303" s="24">
        <f t="shared" si="25"/>
        <v>2372760</v>
      </c>
      <c r="AB303" s="43">
        <v>2020</v>
      </c>
      <c r="AG303" s="3"/>
      <c r="AH303" s="12"/>
    </row>
    <row r="304" spans="2:34" ht="78" customHeight="1" x14ac:dyDescent="0.3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4" t="s">
        <v>263</v>
      </c>
      <c r="T304" s="4" t="s">
        <v>40</v>
      </c>
      <c r="U304" s="26">
        <v>0</v>
      </c>
      <c r="V304" s="26">
        <v>0</v>
      </c>
      <c r="W304" s="26">
        <v>0</v>
      </c>
      <c r="X304" s="26">
        <v>0</v>
      </c>
      <c r="Y304" s="26">
        <v>1784</v>
      </c>
      <c r="Z304" s="27">
        <v>0</v>
      </c>
      <c r="AA304" s="27">
        <f>SUM(U304:Z304)</f>
        <v>1784</v>
      </c>
      <c r="AB304" s="18">
        <v>2019</v>
      </c>
      <c r="AG304" s="3"/>
      <c r="AH304" s="12"/>
    </row>
    <row r="305" spans="2:34" ht="99" customHeight="1" x14ac:dyDescent="0.35">
      <c r="B305" s="13">
        <v>0</v>
      </c>
      <c r="C305" s="13">
        <v>0</v>
      </c>
      <c r="D305" s="13">
        <v>7</v>
      </c>
      <c r="E305" s="13">
        <v>0</v>
      </c>
      <c r="F305" s="13">
        <v>7</v>
      </c>
      <c r="G305" s="13">
        <v>0</v>
      </c>
      <c r="H305" s="13">
        <v>2</v>
      </c>
      <c r="I305" s="13">
        <v>0</v>
      </c>
      <c r="J305" s="13">
        <v>1</v>
      </c>
      <c r="K305" s="13">
        <v>2</v>
      </c>
      <c r="L305" s="13">
        <v>1</v>
      </c>
      <c r="M305" s="13">
        <v>2</v>
      </c>
      <c r="N305" s="13">
        <v>0</v>
      </c>
      <c r="O305" s="13">
        <v>0</v>
      </c>
      <c r="P305" s="13">
        <v>0</v>
      </c>
      <c r="Q305" s="13">
        <v>0</v>
      </c>
      <c r="R305" s="13">
        <v>1</v>
      </c>
      <c r="S305" s="14" t="s">
        <v>264</v>
      </c>
      <c r="T305" s="4" t="s">
        <v>12</v>
      </c>
      <c r="U305" s="57">
        <v>9604.2000000000007</v>
      </c>
      <c r="V305" s="57">
        <v>2700</v>
      </c>
      <c r="W305" s="57">
        <v>2873.1</v>
      </c>
      <c r="X305" s="37">
        <v>0</v>
      </c>
      <c r="Y305" s="37">
        <v>0</v>
      </c>
      <c r="Z305" s="40">
        <v>0</v>
      </c>
      <c r="AA305" s="30">
        <f>U305+V305+W305+X305+Y305+Z305</f>
        <v>15177.300000000001</v>
      </c>
      <c r="AB305" s="18">
        <v>2017</v>
      </c>
      <c r="AG305" s="3"/>
      <c r="AH305" s="12"/>
    </row>
    <row r="306" spans="2:34" ht="56.25" x14ac:dyDescent="0.3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4" t="s">
        <v>265</v>
      </c>
      <c r="T306" s="4" t="s">
        <v>32</v>
      </c>
      <c r="U306" s="15">
        <v>0</v>
      </c>
      <c r="V306" s="15">
        <v>0</v>
      </c>
      <c r="W306" s="15">
        <v>1</v>
      </c>
      <c r="X306" s="15">
        <v>0</v>
      </c>
      <c r="Y306" s="15">
        <v>0</v>
      </c>
      <c r="Z306" s="18">
        <v>0</v>
      </c>
      <c r="AA306" s="18">
        <f>SUM(U306:Z306)</f>
        <v>1</v>
      </c>
      <c r="AB306" s="18">
        <v>2017</v>
      </c>
      <c r="AG306" s="3"/>
      <c r="AH306" s="12"/>
    </row>
    <row r="307" spans="2:34" ht="56.25" x14ac:dyDescent="0.3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4" t="s">
        <v>266</v>
      </c>
      <c r="T307" s="4" t="s">
        <v>44</v>
      </c>
      <c r="U307" s="15">
        <v>0</v>
      </c>
      <c r="V307" s="15">
        <v>0</v>
      </c>
      <c r="W307" s="15">
        <v>0</v>
      </c>
      <c r="X307" s="15">
        <v>1</v>
      </c>
      <c r="Y307" s="15">
        <v>0</v>
      </c>
      <c r="Z307" s="18">
        <v>1</v>
      </c>
      <c r="AA307" s="18">
        <v>1</v>
      </c>
      <c r="AB307" s="18" t="s">
        <v>26</v>
      </c>
      <c r="AG307" s="3"/>
      <c r="AH307" s="12"/>
    </row>
    <row r="308" spans="2:34" ht="56.25" x14ac:dyDescent="0.3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4" t="s">
        <v>267</v>
      </c>
      <c r="T308" s="4" t="s">
        <v>32</v>
      </c>
      <c r="U308" s="15">
        <v>0</v>
      </c>
      <c r="V308" s="15">
        <v>0</v>
      </c>
      <c r="W308" s="15">
        <v>0</v>
      </c>
      <c r="X308" s="15">
        <v>1</v>
      </c>
      <c r="Y308" s="15">
        <v>0</v>
      </c>
      <c r="Z308" s="18">
        <v>1</v>
      </c>
      <c r="AA308" s="18">
        <f>SUM(U308:Z308)</f>
        <v>2</v>
      </c>
      <c r="AB308" s="18" t="s">
        <v>26</v>
      </c>
      <c r="AG308" s="3"/>
      <c r="AH308" s="12"/>
    </row>
    <row r="309" spans="2:34" x14ac:dyDescent="0.35">
      <c r="B309" s="13">
        <v>0</v>
      </c>
      <c r="C309" s="13">
        <v>4</v>
      </c>
      <c r="D309" s="13">
        <v>3</v>
      </c>
      <c r="E309" s="13">
        <v>0</v>
      </c>
      <c r="F309" s="13">
        <v>7</v>
      </c>
      <c r="G309" s="13">
        <v>0</v>
      </c>
      <c r="H309" s="13">
        <v>2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01" t="s">
        <v>268</v>
      </c>
      <c r="T309" s="103" t="s">
        <v>12</v>
      </c>
      <c r="U309" s="29">
        <f t="shared" ref="U309:AA309" si="26">U310+U311+U312+U313</f>
        <v>0</v>
      </c>
      <c r="V309" s="29">
        <f t="shared" si="26"/>
        <v>0</v>
      </c>
      <c r="W309" s="29">
        <f t="shared" si="26"/>
        <v>0</v>
      </c>
      <c r="X309" s="29">
        <f t="shared" si="26"/>
        <v>0</v>
      </c>
      <c r="Y309" s="29">
        <f t="shared" si="26"/>
        <v>495759.39999999997</v>
      </c>
      <c r="Z309" s="30">
        <f t="shared" si="26"/>
        <v>1308330.9000000001</v>
      </c>
      <c r="AA309" s="30">
        <f t="shared" si="26"/>
        <v>1804090.2999999998</v>
      </c>
      <c r="AB309" s="18">
        <v>2020</v>
      </c>
      <c r="AG309" s="3"/>
      <c r="AH309" s="12"/>
    </row>
    <row r="310" spans="2:34" ht="27" customHeight="1" x14ac:dyDescent="0.35">
      <c r="B310" s="13">
        <v>0</v>
      </c>
      <c r="C310" s="13">
        <v>4</v>
      </c>
      <c r="D310" s="13">
        <v>3</v>
      </c>
      <c r="E310" s="13">
        <v>0</v>
      </c>
      <c r="F310" s="13">
        <v>7</v>
      </c>
      <c r="G310" s="13">
        <v>0</v>
      </c>
      <c r="H310" s="13">
        <v>2</v>
      </c>
      <c r="I310" s="13">
        <v>0</v>
      </c>
      <c r="J310" s="13">
        <v>1</v>
      </c>
      <c r="K310" s="13">
        <v>2</v>
      </c>
      <c r="L310" s="13" t="s">
        <v>259</v>
      </c>
      <c r="M310" s="13">
        <v>1</v>
      </c>
      <c r="N310" s="13">
        <v>0</v>
      </c>
      <c r="O310" s="13">
        <v>0</v>
      </c>
      <c r="P310" s="13">
        <v>0</v>
      </c>
      <c r="Q310" s="13">
        <v>0</v>
      </c>
      <c r="R310" s="13">
        <v>2</v>
      </c>
      <c r="S310" s="115"/>
      <c r="T310" s="116"/>
      <c r="U310" s="29">
        <v>0</v>
      </c>
      <c r="V310" s="29">
        <v>0</v>
      </c>
      <c r="W310" s="29">
        <v>0</v>
      </c>
      <c r="X310" s="29">
        <v>0</v>
      </c>
      <c r="Y310" s="29">
        <v>3400</v>
      </c>
      <c r="Z310" s="30">
        <v>1863.9</v>
      </c>
      <c r="AA310" s="30">
        <f>U310+V310+W310+X310+Y310+Z310</f>
        <v>5263.9</v>
      </c>
      <c r="AB310" s="18">
        <v>2020</v>
      </c>
      <c r="AG310" s="3"/>
      <c r="AH310" s="12"/>
    </row>
    <row r="311" spans="2:34" ht="26.25" customHeight="1" x14ac:dyDescent="0.35">
      <c r="B311" s="13">
        <v>0</v>
      </c>
      <c r="C311" s="13">
        <v>4</v>
      </c>
      <c r="D311" s="13">
        <v>3</v>
      </c>
      <c r="E311" s="13">
        <v>0</v>
      </c>
      <c r="F311" s="13">
        <v>7</v>
      </c>
      <c r="G311" s="13">
        <v>0</v>
      </c>
      <c r="H311" s="13">
        <v>2</v>
      </c>
      <c r="I311" s="13">
        <v>0</v>
      </c>
      <c r="J311" s="13">
        <v>1</v>
      </c>
      <c r="K311" s="13">
        <v>2</v>
      </c>
      <c r="L311" s="13" t="s">
        <v>269</v>
      </c>
      <c r="M311" s="13">
        <v>1</v>
      </c>
      <c r="N311" s="13">
        <v>5</v>
      </c>
      <c r="O311" s="13">
        <v>5</v>
      </c>
      <c r="P311" s="13">
        <v>2</v>
      </c>
      <c r="Q311" s="13">
        <v>0</v>
      </c>
      <c r="R311" s="13">
        <v>1</v>
      </c>
      <c r="S311" s="115"/>
      <c r="T311" s="116"/>
      <c r="U311" s="29">
        <v>0</v>
      </c>
      <c r="V311" s="29">
        <v>0</v>
      </c>
      <c r="W311" s="29">
        <v>0</v>
      </c>
      <c r="X311" s="29">
        <v>0</v>
      </c>
      <c r="Y311" s="29">
        <v>326591.09999999998</v>
      </c>
      <c r="Z311" s="30">
        <v>870788.3</v>
      </c>
      <c r="AA311" s="30">
        <f>U311+V311+W311+X311+Y311+Z311</f>
        <v>1197379.3999999999</v>
      </c>
      <c r="AB311" s="18">
        <v>2020</v>
      </c>
      <c r="AG311" s="3"/>
      <c r="AH311" s="12"/>
    </row>
    <row r="312" spans="2:34" ht="21" customHeight="1" x14ac:dyDescent="0.35">
      <c r="B312" s="13">
        <v>0</v>
      </c>
      <c r="C312" s="13">
        <v>4</v>
      </c>
      <c r="D312" s="13">
        <v>3</v>
      </c>
      <c r="E312" s="13">
        <v>0</v>
      </c>
      <c r="F312" s="13">
        <v>7</v>
      </c>
      <c r="G312" s="13">
        <v>0</v>
      </c>
      <c r="H312" s="13">
        <v>2</v>
      </c>
      <c r="I312" s="13">
        <v>0</v>
      </c>
      <c r="J312" s="13">
        <v>1</v>
      </c>
      <c r="K312" s="13">
        <v>2</v>
      </c>
      <c r="L312" s="13" t="s">
        <v>259</v>
      </c>
      <c r="M312" s="13">
        <v>1</v>
      </c>
      <c r="N312" s="13">
        <v>1</v>
      </c>
      <c r="O312" s="13">
        <v>0</v>
      </c>
      <c r="P312" s="13">
        <v>1</v>
      </c>
      <c r="Q312" s="13">
        <v>6</v>
      </c>
      <c r="R312" s="13">
        <v>2</v>
      </c>
      <c r="S312" s="115"/>
      <c r="T312" s="116"/>
      <c r="U312" s="29">
        <v>0</v>
      </c>
      <c r="V312" s="29">
        <v>0</v>
      </c>
      <c r="W312" s="29">
        <v>0</v>
      </c>
      <c r="X312" s="29">
        <v>0</v>
      </c>
      <c r="Y312" s="29">
        <v>132614.70000000001</v>
      </c>
      <c r="Z312" s="30">
        <v>348542.9</v>
      </c>
      <c r="AA312" s="30">
        <f>U312+V312+W312+X312+Y312+Z312</f>
        <v>481157.60000000003</v>
      </c>
      <c r="AB312" s="18">
        <v>2020</v>
      </c>
      <c r="AG312" s="3"/>
      <c r="AH312" s="12"/>
    </row>
    <row r="313" spans="2:34" ht="21" customHeight="1" x14ac:dyDescent="0.35">
      <c r="B313" s="13">
        <v>0</v>
      </c>
      <c r="C313" s="13">
        <v>4</v>
      </c>
      <c r="D313" s="13">
        <v>3</v>
      </c>
      <c r="E313" s="13">
        <v>0</v>
      </c>
      <c r="F313" s="13">
        <v>7</v>
      </c>
      <c r="G313" s="13">
        <v>0</v>
      </c>
      <c r="H313" s="13">
        <v>2</v>
      </c>
      <c r="I313" s="13">
        <v>0</v>
      </c>
      <c r="J313" s="13">
        <v>1</v>
      </c>
      <c r="K313" s="13">
        <v>2</v>
      </c>
      <c r="L313" s="13" t="s">
        <v>259</v>
      </c>
      <c r="M313" s="13">
        <v>1</v>
      </c>
      <c r="N313" s="13" t="s">
        <v>36</v>
      </c>
      <c r="O313" s="13">
        <v>0</v>
      </c>
      <c r="P313" s="13">
        <v>1</v>
      </c>
      <c r="Q313" s="13">
        <v>6</v>
      </c>
      <c r="R313" s="13">
        <v>2</v>
      </c>
      <c r="S313" s="102"/>
      <c r="T313" s="104"/>
      <c r="U313" s="29">
        <v>0</v>
      </c>
      <c r="V313" s="29">
        <v>0</v>
      </c>
      <c r="W313" s="29">
        <v>0</v>
      </c>
      <c r="X313" s="29">
        <v>0</v>
      </c>
      <c r="Y313" s="29">
        <v>33153.599999999999</v>
      </c>
      <c r="Z313" s="30">
        <v>87135.8</v>
      </c>
      <c r="AA313" s="30">
        <f>U313+V313+W313+X313+Y313+Z313</f>
        <v>120289.4</v>
      </c>
      <c r="AB313" s="18">
        <v>2020</v>
      </c>
      <c r="AG313" s="3"/>
      <c r="AH313" s="12"/>
    </row>
    <row r="314" spans="2:34" ht="75" x14ac:dyDescent="0.3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4" t="s">
        <v>263</v>
      </c>
      <c r="T314" s="4" t="s">
        <v>40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27">
        <v>0</v>
      </c>
      <c r="AA314" s="18">
        <f>U314+V314+W314+X314+Y314+Z314</f>
        <v>0</v>
      </c>
      <c r="AB314" s="18">
        <v>2020</v>
      </c>
      <c r="AG314" s="3"/>
      <c r="AH314" s="12"/>
    </row>
    <row r="315" spans="2:34" x14ac:dyDescent="0.35">
      <c r="B315" s="13">
        <v>0</v>
      </c>
      <c r="C315" s="13">
        <v>4</v>
      </c>
      <c r="D315" s="13">
        <v>3</v>
      </c>
      <c r="E315" s="13">
        <v>0</v>
      </c>
      <c r="F315" s="13">
        <v>7</v>
      </c>
      <c r="G315" s="13">
        <v>0</v>
      </c>
      <c r="H315" s="13">
        <v>2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01" t="s">
        <v>270</v>
      </c>
      <c r="T315" s="103" t="s">
        <v>12</v>
      </c>
      <c r="U315" s="29">
        <f t="shared" ref="U315:AA315" si="27">U316+U317+U318+U319+U320</f>
        <v>0</v>
      </c>
      <c r="V315" s="29">
        <f t="shared" si="27"/>
        <v>0</v>
      </c>
      <c r="W315" s="29">
        <f t="shared" si="27"/>
        <v>569192.5</v>
      </c>
      <c r="X315" s="29">
        <f t="shared" si="27"/>
        <v>366959</v>
      </c>
      <c r="Y315" s="29">
        <f t="shared" si="27"/>
        <v>226315.90000000002</v>
      </c>
      <c r="Z315" s="30">
        <f t="shared" si="27"/>
        <v>0</v>
      </c>
      <c r="AA315" s="30">
        <f t="shared" si="27"/>
        <v>1162467.3999999999</v>
      </c>
      <c r="AB315" s="18">
        <v>2019</v>
      </c>
      <c r="AG315" s="3"/>
      <c r="AH315" s="12"/>
    </row>
    <row r="316" spans="2:34" ht="23.25" customHeight="1" x14ac:dyDescent="0.35">
      <c r="B316" s="13">
        <v>0</v>
      </c>
      <c r="C316" s="13">
        <v>0</v>
      </c>
      <c r="D316" s="13">
        <v>7</v>
      </c>
      <c r="E316" s="13">
        <v>0</v>
      </c>
      <c r="F316" s="13">
        <v>7</v>
      </c>
      <c r="G316" s="13">
        <v>0</v>
      </c>
      <c r="H316" s="13">
        <v>2</v>
      </c>
      <c r="I316" s="13">
        <v>0</v>
      </c>
      <c r="J316" s="13">
        <v>1</v>
      </c>
      <c r="K316" s="13">
        <v>2</v>
      </c>
      <c r="L316" s="13">
        <v>1</v>
      </c>
      <c r="M316" s="13">
        <v>2</v>
      </c>
      <c r="N316" s="13" t="s">
        <v>79</v>
      </c>
      <c r="O316" s="13">
        <v>5</v>
      </c>
      <c r="P316" s="13">
        <v>2</v>
      </c>
      <c r="Q316" s="13">
        <v>0</v>
      </c>
      <c r="R316" s="13" t="s">
        <v>271</v>
      </c>
      <c r="S316" s="115"/>
      <c r="T316" s="116"/>
      <c r="U316" s="29">
        <v>0</v>
      </c>
      <c r="V316" s="29">
        <v>0</v>
      </c>
      <c r="W316" s="29">
        <v>14581.8</v>
      </c>
      <c r="X316" s="29">
        <v>0</v>
      </c>
      <c r="Y316" s="29">
        <v>0</v>
      </c>
      <c r="Z316" s="30">
        <v>0</v>
      </c>
      <c r="AA316" s="30">
        <f>U316+V316+W316+X316+Y316+Z316</f>
        <v>14581.8</v>
      </c>
      <c r="AB316" s="18">
        <v>2017</v>
      </c>
      <c r="AG316" s="3"/>
      <c r="AH316" s="12"/>
    </row>
    <row r="317" spans="2:34" x14ac:dyDescent="0.35">
      <c r="B317" s="13">
        <v>0</v>
      </c>
      <c r="C317" s="13">
        <v>0</v>
      </c>
      <c r="D317" s="13">
        <v>7</v>
      </c>
      <c r="E317" s="13">
        <v>0</v>
      </c>
      <c r="F317" s="13">
        <v>7</v>
      </c>
      <c r="G317" s="13">
        <v>0</v>
      </c>
      <c r="H317" s="13">
        <v>2</v>
      </c>
      <c r="I317" s="13">
        <v>0</v>
      </c>
      <c r="J317" s="13">
        <v>1</v>
      </c>
      <c r="K317" s="13">
        <v>2</v>
      </c>
      <c r="L317" s="13">
        <v>1</v>
      </c>
      <c r="M317" s="13">
        <v>2</v>
      </c>
      <c r="N317" s="13" t="s">
        <v>82</v>
      </c>
      <c r="O317" s="13">
        <v>5</v>
      </c>
      <c r="P317" s="13">
        <v>2</v>
      </c>
      <c r="Q317" s="13">
        <v>0</v>
      </c>
      <c r="R317" s="13" t="s">
        <v>272</v>
      </c>
      <c r="S317" s="115"/>
      <c r="T317" s="116"/>
      <c r="U317" s="29">
        <v>0</v>
      </c>
      <c r="V317" s="29">
        <v>0</v>
      </c>
      <c r="W317" s="29">
        <v>551010.69999999995</v>
      </c>
      <c r="X317" s="29">
        <v>0</v>
      </c>
      <c r="Y317" s="29">
        <v>0</v>
      </c>
      <c r="Z317" s="30">
        <v>0</v>
      </c>
      <c r="AA317" s="30">
        <f>U317+V317+W317+X317+Y317+Z317</f>
        <v>551010.69999999995</v>
      </c>
      <c r="AB317" s="18">
        <v>2017</v>
      </c>
      <c r="AG317" s="3"/>
      <c r="AH317" s="12"/>
    </row>
    <row r="318" spans="2:34" x14ac:dyDescent="0.35">
      <c r="B318" s="13">
        <v>0</v>
      </c>
      <c r="C318" s="13">
        <v>0</v>
      </c>
      <c r="D318" s="13">
        <v>7</v>
      </c>
      <c r="E318" s="13">
        <v>0</v>
      </c>
      <c r="F318" s="13">
        <v>7</v>
      </c>
      <c r="G318" s="13">
        <v>0</v>
      </c>
      <c r="H318" s="13">
        <v>2</v>
      </c>
      <c r="I318" s="13">
        <v>0</v>
      </c>
      <c r="J318" s="13">
        <v>1</v>
      </c>
      <c r="K318" s="13">
        <v>2</v>
      </c>
      <c r="L318" s="13">
        <v>1</v>
      </c>
      <c r="M318" s="13">
        <v>2</v>
      </c>
      <c r="N318" s="13">
        <v>0</v>
      </c>
      <c r="O318" s="13">
        <v>0</v>
      </c>
      <c r="P318" s="13">
        <v>0</v>
      </c>
      <c r="Q318" s="13">
        <v>0</v>
      </c>
      <c r="R318" s="13">
        <v>4</v>
      </c>
      <c r="S318" s="115"/>
      <c r="T318" s="116"/>
      <c r="U318" s="29">
        <v>0</v>
      </c>
      <c r="V318" s="29">
        <v>0</v>
      </c>
      <c r="W318" s="29">
        <v>3600</v>
      </c>
      <c r="X318" s="29">
        <v>0</v>
      </c>
      <c r="Y318" s="29">
        <v>560</v>
      </c>
      <c r="Z318" s="30">
        <v>0</v>
      </c>
      <c r="AA318" s="30">
        <f>U318+V318+W318+X318+Y318+Z318</f>
        <v>4160</v>
      </c>
      <c r="AB318" s="18">
        <v>2019</v>
      </c>
      <c r="AG318" s="3"/>
      <c r="AH318" s="12"/>
    </row>
    <row r="319" spans="2:34" x14ac:dyDescent="0.35">
      <c r="B319" s="13">
        <v>0</v>
      </c>
      <c r="C319" s="13">
        <v>4</v>
      </c>
      <c r="D319" s="13">
        <v>3</v>
      </c>
      <c r="E319" s="13">
        <v>0</v>
      </c>
      <c r="F319" s="13">
        <v>7</v>
      </c>
      <c r="G319" s="13">
        <v>0</v>
      </c>
      <c r="H319" s="13">
        <v>2</v>
      </c>
      <c r="I319" s="13">
        <v>0</v>
      </c>
      <c r="J319" s="13">
        <v>1</v>
      </c>
      <c r="K319" s="13">
        <v>2</v>
      </c>
      <c r="L319" s="13">
        <v>1</v>
      </c>
      <c r="M319" s="13">
        <v>2</v>
      </c>
      <c r="N319" s="13" t="s">
        <v>36</v>
      </c>
      <c r="O319" s="13">
        <v>0</v>
      </c>
      <c r="P319" s="13">
        <v>1</v>
      </c>
      <c r="Q319" s="13">
        <v>6</v>
      </c>
      <c r="R319" s="13">
        <v>1</v>
      </c>
      <c r="S319" s="115"/>
      <c r="T319" s="116"/>
      <c r="U319" s="29">
        <v>0</v>
      </c>
      <c r="V319" s="29">
        <v>0</v>
      </c>
      <c r="W319" s="29">
        <v>0</v>
      </c>
      <c r="X319" s="29">
        <v>71471.8</v>
      </c>
      <c r="Y319" s="29">
        <v>165162.70000000001</v>
      </c>
      <c r="Z319" s="30">
        <v>0</v>
      </c>
      <c r="AA319" s="30">
        <f>U319+V319+W319+X319+Y319+Z319</f>
        <v>236634.5</v>
      </c>
      <c r="AB319" s="18">
        <v>2019</v>
      </c>
      <c r="AG319" s="3"/>
      <c r="AH319" s="12"/>
    </row>
    <row r="320" spans="2:34" x14ac:dyDescent="0.35">
      <c r="B320" s="13">
        <v>0</v>
      </c>
      <c r="C320" s="13">
        <v>4</v>
      </c>
      <c r="D320" s="13">
        <v>3</v>
      </c>
      <c r="E320" s="13">
        <v>0</v>
      </c>
      <c r="F320" s="13">
        <v>7</v>
      </c>
      <c r="G320" s="13">
        <v>0</v>
      </c>
      <c r="H320" s="13">
        <v>2</v>
      </c>
      <c r="I320" s="13">
        <v>0</v>
      </c>
      <c r="J320" s="13">
        <v>1</v>
      </c>
      <c r="K320" s="13">
        <v>2</v>
      </c>
      <c r="L320" s="13">
        <v>1</v>
      </c>
      <c r="M320" s="13">
        <v>2</v>
      </c>
      <c r="N320" s="13">
        <v>1</v>
      </c>
      <c r="O320" s="13">
        <v>0</v>
      </c>
      <c r="P320" s="13">
        <v>1</v>
      </c>
      <c r="Q320" s="13">
        <v>6</v>
      </c>
      <c r="R320" s="13">
        <v>1</v>
      </c>
      <c r="S320" s="102"/>
      <c r="T320" s="104"/>
      <c r="U320" s="29">
        <v>0</v>
      </c>
      <c r="V320" s="29">
        <v>0</v>
      </c>
      <c r="W320" s="29">
        <v>0</v>
      </c>
      <c r="X320" s="29">
        <v>295487.2</v>
      </c>
      <c r="Y320" s="29">
        <v>60593.2</v>
      </c>
      <c r="Z320" s="30">
        <v>0</v>
      </c>
      <c r="AA320" s="30">
        <f>U320+V320+W320+X320+Y320+Z320</f>
        <v>356080.4</v>
      </c>
      <c r="AB320" s="18">
        <v>2019</v>
      </c>
      <c r="AC320" s="76"/>
      <c r="AG320" s="3"/>
      <c r="AH320" s="12"/>
    </row>
    <row r="321" spans="2:34" x14ac:dyDescent="0.3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4" t="s">
        <v>273</v>
      </c>
      <c r="T321" s="4" t="s">
        <v>32</v>
      </c>
      <c r="U321" s="15">
        <v>0</v>
      </c>
      <c r="V321" s="15">
        <v>0</v>
      </c>
      <c r="W321" s="15">
        <v>1</v>
      </c>
      <c r="X321" s="15">
        <v>1</v>
      </c>
      <c r="Y321" s="15">
        <v>1</v>
      </c>
      <c r="Z321" s="18">
        <v>0</v>
      </c>
      <c r="AA321" s="18">
        <v>1</v>
      </c>
      <c r="AB321" s="18">
        <v>2019</v>
      </c>
      <c r="AG321" s="3"/>
      <c r="AH321" s="12"/>
    </row>
    <row r="322" spans="2:34" ht="75" x14ac:dyDescent="0.3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4" t="s">
        <v>274</v>
      </c>
      <c r="T322" s="4" t="s">
        <v>40</v>
      </c>
      <c r="U322" s="15">
        <v>0</v>
      </c>
      <c r="V322" s="15">
        <v>0</v>
      </c>
      <c r="W322" s="15">
        <v>0</v>
      </c>
      <c r="X322" s="15">
        <v>0</v>
      </c>
      <c r="Y322" s="15">
        <v>560</v>
      </c>
      <c r="Z322" s="15">
        <v>0</v>
      </c>
      <c r="AA322" s="15">
        <v>560</v>
      </c>
      <c r="AB322" s="15">
        <v>2019</v>
      </c>
      <c r="AG322" s="3"/>
      <c r="AH322" s="12"/>
    </row>
    <row r="323" spans="2:34" ht="53.25" customHeight="1" x14ac:dyDescent="0.35">
      <c r="B323" s="13">
        <v>0</v>
      </c>
      <c r="C323" s="13">
        <v>1</v>
      </c>
      <c r="D323" s="13">
        <v>1</v>
      </c>
      <c r="E323" s="13">
        <v>0</v>
      </c>
      <c r="F323" s="13">
        <v>7</v>
      </c>
      <c r="G323" s="13">
        <v>0</v>
      </c>
      <c r="H323" s="13">
        <v>2</v>
      </c>
      <c r="I323" s="13">
        <v>0</v>
      </c>
      <c r="J323" s="13">
        <v>1</v>
      </c>
      <c r="K323" s="13">
        <v>2</v>
      </c>
      <c r="L323" s="13" t="s">
        <v>259</v>
      </c>
      <c r="M323" s="13">
        <v>1</v>
      </c>
      <c r="N323" s="13" t="s">
        <v>36</v>
      </c>
      <c r="O323" s="13">
        <v>0</v>
      </c>
      <c r="P323" s="13">
        <v>3</v>
      </c>
      <c r="Q323" s="13">
        <v>9</v>
      </c>
      <c r="R323" s="13">
        <v>0</v>
      </c>
      <c r="S323" s="101" t="s">
        <v>275</v>
      </c>
      <c r="T323" s="103" t="s">
        <v>77</v>
      </c>
      <c r="U323" s="29">
        <v>0</v>
      </c>
      <c r="V323" s="29">
        <v>0</v>
      </c>
      <c r="W323" s="29">
        <v>0</v>
      </c>
      <c r="X323" s="29">
        <v>0</v>
      </c>
      <c r="Y323" s="29">
        <v>0</v>
      </c>
      <c r="Z323" s="29">
        <v>600</v>
      </c>
      <c r="AA323" s="29">
        <f>U323+V323+W323+X323+Y323+Z323</f>
        <v>600</v>
      </c>
      <c r="AB323" s="15">
        <v>2020</v>
      </c>
      <c r="AG323" s="3"/>
      <c r="AH323" s="12"/>
    </row>
    <row r="324" spans="2:34" ht="104.25" customHeight="1" x14ac:dyDescent="0.35">
      <c r="B324" s="13">
        <v>0</v>
      </c>
      <c r="C324" s="13">
        <v>1</v>
      </c>
      <c r="D324" s="13">
        <v>1</v>
      </c>
      <c r="E324" s="13">
        <v>0</v>
      </c>
      <c r="F324" s="13">
        <v>7</v>
      </c>
      <c r="G324" s="13">
        <v>0</v>
      </c>
      <c r="H324" s="13">
        <v>2</v>
      </c>
      <c r="I324" s="13">
        <v>0</v>
      </c>
      <c r="J324" s="13">
        <v>1</v>
      </c>
      <c r="K324" s="13">
        <v>2</v>
      </c>
      <c r="L324" s="13" t="s">
        <v>259</v>
      </c>
      <c r="M324" s="13">
        <v>1</v>
      </c>
      <c r="N324" s="13">
        <v>1</v>
      </c>
      <c r="O324" s="13">
        <v>0</v>
      </c>
      <c r="P324" s="13">
        <v>3</v>
      </c>
      <c r="Q324" s="13">
        <v>9</v>
      </c>
      <c r="R324" s="13">
        <v>0</v>
      </c>
      <c r="S324" s="102"/>
      <c r="T324" s="104"/>
      <c r="U324" s="29">
        <v>0</v>
      </c>
      <c r="V324" s="29">
        <v>0</v>
      </c>
      <c r="W324" s="29">
        <v>0</v>
      </c>
      <c r="X324" s="29">
        <v>0</v>
      </c>
      <c r="Y324" s="29">
        <v>0</v>
      </c>
      <c r="Z324" s="29">
        <v>2400</v>
      </c>
      <c r="AA324" s="29">
        <f>U324+V324+W324+X324+Y324+Z324</f>
        <v>2400</v>
      </c>
      <c r="AB324" s="15">
        <v>2020</v>
      </c>
      <c r="AG324" s="3"/>
      <c r="AH324" s="12"/>
    </row>
    <row r="325" spans="2:34" ht="120.75" customHeight="1" x14ac:dyDescent="0.3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4" t="s">
        <v>261</v>
      </c>
      <c r="T325" s="4" t="s">
        <v>32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4</v>
      </c>
      <c r="AA325" s="15">
        <f>U325+V325+W325+X325+Y325+Z325</f>
        <v>4</v>
      </c>
      <c r="AB325" s="15">
        <v>2020</v>
      </c>
      <c r="AG325" s="3"/>
      <c r="AH325" s="12"/>
    </row>
    <row r="326" spans="2:34" x14ac:dyDescent="0.35">
      <c r="B326" s="13">
        <v>0</v>
      </c>
      <c r="C326" s="13">
        <v>4</v>
      </c>
      <c r="D326" s="13">
        <v>3</v>
      </c>
      <c r="E326" s="13">
        <v>0</v>
      </c>
      <c r="F326" s="13">
        <v>7</v>
      </c>
      <c r="G326" s="13">
        <v>0</v>
      </c>
      <c r="H326" s="13">
        <v>2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01" t="s">
        <v>276</v>
      </c>
      <c r="T326" s="103" t="s">
        <v>77</v>
      </c>
      <c r="U326" s="29">
        <f t="shared" ref="U326:AA326" si="28">U327+U328+U329+U330+U331+U332+U333+U334+U335</f>
        <v>0</v>
      </c>
      <c r="V326" s="29">
        <f t="shared" si="28"/>
        <v>0</v>
      </c>
      <c r="W326" s="29">
        <f t="shared" si="28"/>
        <v>126.9</v>
      </c>
      <c r="X326" s="29">
        <f t="shared" si="28"/>
        <v>848464.9</v>
      </c>
      <c r="Y326" s="29">
        <f t="shared" si="28"/>
        <v>915450.79999999993</v>
      </c>
      <c r="Z326" s="30">
        <f t="shared" si="28"/>
        <v>837.8</v>
      </c>
      <c r="AA326" s="30">
        <f t="shared" si="28"/>
        <v>1764880.4000000001</v>
      </c>
      <c r="AB326" s="18">
        <v>2020</v>
      </c>
      <c r="AG326" s="3"/>
      <c r="AH326" s="12"/>
    </row>
    <row r="327" spans="2:34" ht="23.25" customHeight="1" x14ac:dyDescent="0.35">
      <c r="B327" s="13">
        <v>0</v>
      </c>
      <c r="C327" s="13">
        <v>0</v>
      </c>
      <c r="D327" s="13">
        <v>7</v>
      </c>
      <c r="E327" s="13">
        <v>0</v>
      </c>
      <c r="F327" s="13">
        <v>7</v>
      </c>
      <c r="G327" s="13">
        <v>0</v>
      </c>
      <c r="H327" s="13">
        <v>2</v>
      </c>
      <c r="I327" s="13">
        <v>0</v>
      </c>
      <c r="J327" s="13">
        <v>1</v>
      </c>
      <c r="K327" s="13">
        <v>2</v>
      </c>
      <c r="L327" s="13">
        <v>1</v>
      </c>
      <c r="M327" s="13">
        <v>2</v>
      </c>
      <c r="N327" s="13">
        <v>0</v>
      </c>
      <c r="O327" s="13">
        <v>0</v>
      </c>
      <c r="P327" s="13">
        <v>0</v>
      </c>
      <c r="Q327" s="13">
        <v>0</v>
      </c>
      <c r="R327" s="13">
        <v>6</v>
      </c>
      <c r="S327" s="115"/>
      <c r="T327" s="116"/>
      <c r="U327" s="37">
        <v>0</v>
      </c>
      <c r="V327" s="37">
        <v>0</v>
      </c>
      <c r="W327" s="37">
        <v>126.9</v>
      </c>
      <c r="X327" s="29">
        <v>0</v>
      </c>
      <c r="Y327" s="29">
        <v>0</v>
      </c>
      <c r="Z327" s="40">
        <v>0</v>
      </c>
      <c r="AA327" s="30">
        <f>SUM(U327:Z327)</f>
        <v>126.9</v>
      </c>
      <c r="AB327" s="18">
        <v>2017</v>
      </c>
      <c r="AG327" s="3"/>
      <c r="AH327" s="12"/>
    </row>
    <row r="328" spans="2:34" x14ac:dyDescent="0.35">
      <c r="B328" s="13">
        <v>0</v>
      </c>
      <c r="C328" s="13">
        <v>4</v>
      </c>
      <c r="D328" s="13">
        <v>3</v>
      </c>
      <c r="E328" s="13">
        <v>0</v>
      </c>
      <c r="F328" s="13">
        <v>7</v>
      </c>
      <c r="G328" s="13">
        <v>0</v>
      </c>
      <c r="H328" s="13">
        <v>2</v>
      </c>
      <c r="I328" s="13">
        <v>0</v>
      </c>
      <c r="J328" s="13">
        <v>1</v>
      </c>
      <c r="K328" s="13">
        <v>2</v>
      </c>
      <c r="L328" s="13">
        <v>1</v>
      </c>
      <c r="M328" s="13">
        <v>2</v>
      </c>
      <c r="N328" s="13">
        <v>0</v>
      </c>
      <c r="O328" s="13">
        <v>0</v>
      </c>
      <c r="P328" s="13">
        <v>0</v>
      </c>
      <c r="Q328" s="13">
        <v>0</v>
      </c>
      <c r="R328" s="13">
        <v>6</v>
      </c>
      <c r="S328" s="115"/>
      <c r="T328" s="116"/>
      <c r="U328" s="37">
        <v>0</v>
      </c>
      <c r="V328" s="37">
        <v>0</v>
      </c>
      <c r="W328" s="37">
        <v>0</v>
      </c>
      <c r="X328" s="29">
        <v>3320.8</v>
      </c>
      <c r="Y328" s="29">
        <v>0</v>
      </c>
      <c r="Z328" s="40">
        <v>837.8</v>
      </c>
      <c r="AA328" s="30">
        <f>SUM(U328:Z328)</f>
        <v>4158.6000000000004</v>
      </c>
      <c r="AB328" s="18">
        <v>2020</v>
      </c>
      <c r="AG328" s="3"/>
      <c r="AH328" s="12"/>
    </row>
    <row r="329" spans="2:34" x14ac:dyDescent="0.35">
      <c r="B329" s="13">
        <v>0</v>
      </c>
      <c r="C329" s="13">
        <v>4</v>
      </c>
      <c r="D329" s="13">
        <v>3</v>
      </c>
      <c r="E329" s="13">
        <v>0</v>
      </c>
      <c r="F329" s="13">
        <v>7</v>
      </c>
      <c r="G329" s="13">
        <v>0</v>
      </c>
      <c r="H329" s="13">
        <v>2</v>
      </c>
      <c r="I329" s="13">
        <v>0</v>
      </c>
      <c r="J329" s="13">
        <v>1</v>
      </c>
      <c r="K329" s="13">
        <v>2</v>
      </c>
      <c r="L329" s="13">
        <v>1</v>
      </c>
      <c r="M329" s="13">
        <v>2</v>
      </c>
      <c r="N329" s="13" t="s">
        <v>79</v>
      </c>
      <c r="O329" s="13">
        <v>5</v>
      </c>
      <c r="P329" s="13">
        <v>2</v>
      </c>
      <c r="Q329" s="13">
        <v>0</v>
      </c>
      <c r="R329" s="13">
        <v>0</v>
      </c>
      <c r="S329" s="115"/>
      <c r="T329" s="116"/>
      <c r="U329" s="37">
        <v>0</v>
      </c>
      <c r="V329" s="37">
        <v>0</v>
      </c>
      <c r="W329" s="37">
        <v>0</v>
      </c>
      <c r="X329" s="29">
        <v>644864.19999999995</v>
      </c>
      <c r="Y329" s="29">
        <v>350618.9</v>
      </c>
      <c r="Z329" s="40">
        <v>0</v>
      </c>
      <c r="AA329" s="30">
        <f>X329+Y329</f>
        <v>995483.1</v>
      </c>
      <c r="AB329" s="18">
        <v>2019</v>
      </c>
      <c r="AG329" s="3"/>
      <c r="AH329" s="12"/>
    </row>
    <row r="330" spans="2:34" x14ac:dyDescent="0.35">
      <c r="B330" s="13">
        <v>0</v>
      </c>
      <c r="C330" s="13">
        <v>4</v>
      </c>
      <c r="D330" s="13">
        <v>3</v>
      </c>
      <c r="E330" s="13">
        <v>0</v>
      </c>
      <c r="F330" s="13">
        <v>7</v>
      </c>
      <c r="G330" s="13">
        <v>0</v>
      </c>
      <c r="H330" s="13">
        <v>2</v>
      </c>
      <c r="I330" s="13">
        <v>0</v>
      </c>
      <c r="J330" s="13">
        <v>1</v>
      </c>
      <c r="K330" s="13">
        <v>2</v>
      </c>
      <c r="L330" s="13" t="s">
        <v>269</v>
      </c>
      <c r="M330" s="13">
        <v>1</v>
      </c>
      <c r="N330" s="13">
        <v>5</v>
      </c>
      <c r="O330" s="13">
        <v>5</v>
      </c>
      <c r="P330" s="13">
        <v>2</v>
      </c>
      <c r="Q330" s="13">
        <v>0</v>
      </c>
      <c r="R330" s="13">
        <v>6</v>
      </c>
      <c r="S330" s="115"/>
      <c r="T330" s="116"/>
      <c r="U330" s="37">
        <v>0</v>
      </c>
      <c r="V330" s="37">
        <v>0</v>
      </c>
      <c r="W330" s="37">
        <v>0</v>
      </c>
      <c r="X330" s="29">
        <v>0</v>
      </c>
      <c r="Y330" s="29">
        <v>264342.3</v>
      </c>
      <c r="Z330" s="40">
        <v>0</v>
      </c>
      <c r="AA330" s="30">
        <f t="shared" ref="AA330:AA335" si="29">SUM(U330:Z330)</f>
        <v>264342.3</v>
      </c>
      <c r="AB330" s="18">
        <v>2019</v>
      </c>
      <c r="AG330" s="3"/>
      <c r="AH330" s="12"/>
    </row>
    <row r="331" spans="2:34" x14ac:dyDescent="0.35">
      <c r="B331" s="13">
        <v>0</v>
      </c>
      <c r="C331" s="13">
        <v>4</v>
      </c>
      <c r="D331" s="13">
        <v>3</v>
      </c>
      <c r="E331" s="13">
        <v>0</v>
      </c>
      <c r="F331" s="13">
        <v>7</v>
      </c>
      <c r="G331" s="13">
        <v>0</v>
      </c>
      <c r="H331" s="13">
        <v>2</v>
      </c>
      <c r="I331" s="13">
        <v>0</v>
      </c>
      <c r="J331" s="13">
        <v>1</v>
      </c>
      <c r="K331" s="13">
        <v>2</v>
      </c>
      <c r="L331" s="13">
        <v>1</v>
      </c>
      <c r="M331" s="13">
        <v>2</v>
      </c>
      <c r="N331" s="13">
        <v>1</v>
      </c>
      <c r="O331" s="13">
        <v>0</v>
      </c>
      <c r="P331" s="13">
        <v>1</v>
      </c>
      <c r="Q331" s="13">
        <v>6</v>
      </c>
      <c r="R331" s="13">
        <v>2</v>
      </c>
      <c r="S331" s="115"/>
      <c r="T331" s="116"/>
      <c r="U331" s="37">
        <v>0</v>
      </c>
      <c r="V331" s="37">
        <v>0</v>
      </c>
      <c r="W331" s="37">
        <v>0</v>
      </c>
      <c r="X331" s="29">
        <v>166611.1</v>
      </c>
      <c r="Y331" s="29">
        <v>0</v>
      </c>
      <c r="Z331" s="40">
        <v>0</v>
      </c>
      <c r="AA331" s="30">
        <f t="shared" si="29"/>
        <v>166611.1</v>
      </c>
      <c r="AB331" s="18">
        <v>2018</v>
      </c>
      <c r="AG331" s="3"/>
      <c r="AH331" s="12"/>
    </row>
    <row r="332" spans="2:34" x14ac:dyDescent="0.35">
      <c r="B332" s="13">
        <v>0</v>
      </c>
      <c r="C332" s="13">
        <v>4</v>
      </c>
      <c r="D332" s="13">
        <v>3</v>
      </c>
      <c r="E332" s="13">
        <v>0</v>
      </c>
      <c r="F332" s="13">
        <v>7</v>
      </c>
      <c r="G332" s="13">
        <v>0</v>
      </c>
      <c r="H332" s="13">
        <v>2</v>
      </c>
      <c r="I332" s="13">
        <v>0</v>
      </c>
      <c r="J332" s="13">
        <v>1</v>
      </c>
      <c r="K332" s="13">
        <v>2</v>
      </c>
      <c r="L332" s="13">
        <v>1</v>
      </c>
      <c r="M332" s="13">
        <v>2</v>
      </c>
      <c r="N332" s="13" t="s">
        <v>36</v>
      </c>
      <c r="O332" s="13">
        <v>0</v>
      </c>
      <c r="P332" s="13">
        <v>1</v>
      </c>
      <c r="Q332" s="13">
        <v>6</v>
      </c>
      <c r="R332" s="13">
        <v>2</v>
      </c>
      <c r="S332" s="115"/>
      <c r="T332" s="116"/>
      <c r="U332" s="37">
        <v>0</v>
      </c>
      <c r="V332" s="37">
        <v>0</v>
      </c>
      <c r="W332" s="37">
        <v>0</v>
      </c>
      <c r="X332" s="29">
        <v>33668.800000000003</v>
      </c>
      <c r="Y332" s="29">
        <v>0</v>
      </c>
      <c r="Z332" s="40">
        <v>0</v>
      </c>
      <c r="AA332" s="30">
        <f t="shared" si="29"/>
        <v>33668.800000000003</v>
      </c>
      <c r="AB332" s="18">
        <v>2018</v>
      </c>
      <c r="AG332" s="3"/>
      <c r="AH332" s="12"/>
    </row>
    <row r="333" spans="2:34" x14ac:dyDescent="0.35">
      <c r="B333" s="13">
        <v>0</v>
      </c>
      <c r="C333" s="13">
        <v>4</v>
      </c>
      <c r="D333" s="13">
        <v>3</v>
      </c>
      <c r="E333" s="13">
        <v>0</v>
      </c>
      <c r="F333" s="13">
        <v>7</v>
      </c>
      <c r="G333" s="13">
        <v>0</v>
      </c>
      <c r="H333" s="13">
        <v>2</v>
      </c>
      <c r="I333" s="13">
        <v>0</v>
      </c>
      <c r="J333" s="13">
        <v>1</v>
      </c>
      <c r="K333" s="13">
        <v>2</v>
      </c>
      <c r="L333" s="13" t="s">
        <v>259</v>
      </c>
      <c r="M333" s="13">
        <v>1</v>
      </c>
      <c r="N333" s="13">
        <v>0</v>
      </c>
      <c r="O333" s="13">
        <v>0</v>
      </c>
      <c r="P333" s="13">
        <v>0</v>
      </c>
      <c r="Q333" s="13">
        <v>0</v>
      </c>
      <c r="R333" s="13">
        <v>6</v>
      </c>
      <c r="S333" s="115"/>
      <c r="T333" s="116"/>
      <c r="U333" s="37">
        <v>0</v>
      </c>
      <c r="V333" s="37">
        <v>0</v>
      </c>
      <c r="W333" s="37">
        <v>0</v>
      </c>
      <c r="X333" s="37">
        <v>0</v>
      </c>
      <c r="Y333" s="29">
        <v>6854.3</v>
      </c>
      <c r="Z333" s="30">
        <v>0</v>
      </c>
      <c r="AA333" s="30">
        <f t="shared" si="29"/>
        <v>6854.3</v>
      </c>
      <c r="AB333" s="18">
        <v>2019</v>
      </c>
      <c r="AG333" s="3"/>
      <c r="AH333" s="12"/>
    </row>
    <row r="334" spans="2:34" x14ac:dyDescent="0.35">
      <c r="B334" s="13">
        <v>0</v>
      </c>
      <c r="C334" s="13">
        <v>4</v>
      </c>
      <c r="D334" s="13">
        <v>3</v>
      </c>
      <c r="E334" s="13">
        <v>0</v>
      </c>
      <c r="F334" s="13">
        <v>7</v>
      </c>
      <c r="G334" s="13">
        <v>0</v>
      </c>
      <c r="H334" s="13">
        <v>2</v>
      </c>
      <c r="I334" s="13">
        <v>0</v>
      </c>
      <c r="J334" s="13">
        <v>1</v>
      </c>
      <c r="K334" s="13">
        <v>2</v>
      </c>
      <c r="L334" s="13" t="s">
        <v>259</v>
      </c>
      <c r="M334" s="13">
        <v>1</v>
      </c>
      <c r="N334" s="13">
        <v>1</v>
      </c>
      <c r="O334" s="13">
        <v>0</v>
      </c>
      <c r="P334" s="13">
        <v>1</v>
      </c>
      <c r="Q334" s="13">
        <v>6</v>
      </c>
      <c r="R334" s="13">
        <v>6</v>
      </c>
      <c r="S334" s="115"/>
      <c r="T334" s="116"/>
      <c r="U334" s="37">
        <v>0</v>
      </c>
      <c r="V334" s="37">
        <v>0</v>
      </c>
      <c r="W334" s="37">
        <v>0</v>
      </c>
      <c r="X334" s="37">
        <v>0</v>
      </c>
      <c r="Y334" s="29">
        <v>234908.2</v>
      </c>
      <c r="Z334" s="30">
        <v>0</v>
      </c>
      <c r="AA334" s="30">
        <f t="shared" si="29"/>
        <v>234908.2</v>
      </c>
      <c r="AB334" s="18">
        <v>2019</v>
      </c>
      <c r="AG334" s="3"/>
      <c r="AH334" s="12"/>
    </row>
    <row r="335" spans="2:34" x14ac:dyDescent="0.35">
      <c r="B335" s="13">
        <v>0</v>
      </c>
      <c r="C335" s="13">
        <v>4</v>
      </c>
      <c r="D335" s="13">
        <v>3</v>
      </c>
      <c r="E335" s="13">
        <v>0</v>
      </c>
      <c r="F335" s="13">
        <v>7</v>
      </c>
      <c r="G335" s="13">
        <v>0</v>
      </c>
      <c r="H335" s="13">
        <v>2</v>
      </c>
      <c r="I335" s="13">
        <v>0</v>
      </c>
      <c r="J335" s="13">
        <v>1</v>
      </c>
      <c r="K335" s="13">
        <v>2</v>
      </c>
      <c r="L335" s="13" t="s">
        <v>259</v>
      </c>
      <c r="M335" s="13">
        <v>1</v>
      </c>
      <c r="N335" s="13" t="s">
        <v>36</v>
      </c>
      <c r="O335" s="13">
        <v>0</v>
      </c>
      <c r="P335" s="13">
        <v>1</v>
      </c>
      <c r="Q335" s="13">
        <v>6</v>
      </c>
      <c r="R335" s="13">
        <v>6</v>
      </c>
      <c r="S335" s="102"/>
      <c r="T335" s="104"/>
      <c r="U335" s="37">
        <v>0</v>
      </c>
      <c r="V335" s="37">
        <v>0</v>
      </c>
      <c r="W335" s="37">
        <v>0</v>
      </c>
      <c r="X335" s="37">
        <v>0</v>
      </c>
      <c r="Y335" s="29">
        <v>58727.1</v>
      </c>
      <c r="Z335" s="30">
        <v>0</v>
      </c>
      <c r="AA335" s="30">
        <f t="shared" si="29"/>
        <v>58727.1</v>
      </c>
      <c r="AB335" s="18">
        <v>2019</v>
      </c>
      <c r="AG335" s="3"/>
      <c r="AH335" s="12"/>
    </row>
    <row r="336" spans="2:34" ht="27" customHeight="1" x14ac:dyDescent="0.3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4" t="s">
        <v>273</v>
      </c>
      <c r="T336" s="4" t="s">
        <v>32</v>
      </c>
      <c r="U336" s="15">
        <v>0</v>
      </c>
      <c r="V336" s="15">
        <v>0</v>
      </c>
      <c r="W336" s="15">
        <v>1</v>
      </c>
      <c r="X336" s="15">
        <v>1</v>
      </c>
      <c r="Y336" s="15">
        <v>1</v>
      </c>
      <c r="Z336" s="18">
        <v>0</v>
      </c>
      <c r="AA336" s="18">
        <v>1</v>
      </c>
      <c r="AB336" s="18">
        <v>2019</v>
      </c>
      <c r="AG336" s="3"/>
      <c r="AH336" s="12"/>
    </row>
    <row r="337" spans="2:34" ht="79.5" customHeight="1" x14ac:dyDescent="0.3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4" t="s">
        <v>274</v>
      </c>
      <c r="T337" s="4" t="s">
        <v>40</v>
      </c>
      <c r="U337" s="15">
        <v>0</v>
      </c>
      <c r="V337" s="15">
        <v>0</v>
      </c>
      <c r="W337" s="15">
        <v>0</v>
      </c>
      <c r="X337" s="15">
        <v>0</v>
      </c>
      <c r="Y337" s="26">
        <v>1224</v>
      </c>
      <c r="Z337" s="27">
        <v>0</v>
      </c>
      <c r="AA337" s="27">
        <v>1224</v>
      </c>
      <c r="AB337" s="18">
        <v>2019</v>
      </c>
      <c r="AG337" s="3"/>
      <c r="AH337" s="12"/>
    </row>
    <row r="338" spans="2:34" ht="174" customHeight="1" x14ac:dyDescent="0.35">
      <c r="B338" s="13">
        <v>0</v>
      </c>
      <c r="C338" s="13">
        <v>1</v>
      </c>
      <c r="D338" s="13">
        <v>1</v>
      </c>
      <c r="E338" s="13">
        <v>0</v>
      </c>
      <c r="F338" s="13">
        <v>7</v>
      </c>
      <c r="G338" s="13">
        <v>0</v>
      </c>
      <c r="H338" s="13">
        <v>2</v>
      </c>
      <c r="I338" s="13">
        <v>0</v>
      </c>
      <c r="J338" s="13">
        <v>1</v>
      </c>
      <c r="K338" s="13">
        <v>2</v>
      </c>
      <c r="L338" s="13">
        <v>1</v>
      </c>
      <c r="M338" s="13">
        <v>3</v>
      </c>
      <c r="N338" s="13">
        <v>1</v>
      </c>
      <c r="O338" s="13">
        <v>0</v>
      </c>
      <c r="P338" s="13">
        <v>7</v>
      </c>
      <c r="Q338" s="13">
        <v>5</v>
      </c>
      <c r="R338" s="13">
        <v>0</v>
      </c>
      <c r="S338" s="21" t="s">
        <v>277</v>
      </c>
      <c r="T338" s="22" t="s">
        <v>12</v>
      </c>
      <c r="U338" s="23">
        <f>U340+U341+U343</f>
        <v>1584495.1</v>
      </c>
      <c r="V338" s="23">
        <f>V340+V343</f>
        <v>1538506</v>
      </c>
      <c r="W338" s="23">
        <f>W340+W343</f>
        <v>1626689</v>
      </c>
      <c r="X338" s="23">
        <f>X340+X343</f>
        <v>1702624.7</v>
      </c>
      <c r="Y338" s="23">
        <f>Y340+Y343</f>
        <v>1766312.7</v>
      </c>
      <c r="Z338" s="23">
        <f>Z340+Z343+Z341</f>
        <v>1717817.8</v>
      </c>
      <c r="AA338" s="23">
        <f>AA340+AA343+AA341</f>
        <v>9936445.3000000007</v>
      </c>
      <c r="AB338" s="25">
        <v>2020</v>
      </c>
      <c r="AG338" s="3"/>
      <c r="AH338" s="12"/>
    </row>
    <row r="339" spans="2:34" ht="56.25" x14ac:dyDescent="0.3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4" t="s">
        <v>142</v>
      </c>
      <c r="T339" s="4" t="s">
        <v>32</v>
      </c>
      <c r="U339" s="15">
        <v>54</v>
      </c>
      <c r="V339" s="15">
        <v>53</v>
      </c>
      <c r="W339" s="15">
        <v>53</v>
      </c>
      <c r="X339" s="15">
        <v>53</v>
      </c>
      <c r="Y339" s="15">
        <v>51</v>
      </c>
      <c r="Z339" s="59">
        <v>52</v>
      </c>
      <c r="AA339" s="59">
        <v>52</v>
      </c>
      <c r="AB339" s="15">
        <v>2020</v>
      </c>
      <c r="AG339" s="3"/>
      <c r="AH339" s="12"/>
    </row>
    <row r="340" spans="2:34" ht="81.75" customHeight="1" x14ac:dyDescent="0.35">
      <c r="B340" s="13">
        <v>0</v>
      </c>
      <c r="C340" s="13">
        <v>1</v>
      </c>
      <c r="D340" s="13">
        <v>1</v>
      </c>
      <c r="E340" s="13">
        <v>0</v>
      </c>
      <c r="F340" s="13">
        <v>7</v>
      </c>
      <c r="G340" s="13">
        <v>0</v>
      </c>
      <c r="H340" s="13">
        <v>2</v>
      </c>
      <c r="I340" s="13">
        <v>0</v>
      </c>
      <c r="J340" s="13">
        <v>1</v>
      </c>
      <c r="K340" s="13">
        <v>2</v>
      </c>
      <c r="L340" s="13">
        <v>1</v>
      </c>
      <c r="M340" s="13">
        <v>3</v>
      </c>
      <c r="N340" s="13">
        <v>1</v>
      </c>
      <c r="O340" s="13">
        <v>0</v>
      </c>
      <c r="P340" s="13">
        <v>7</v>
      </c>
      <c r="Q340" s="13">
        <v>5</v>
      </c>
      <c r="R340" s="13">
        <v>0</v>
      </c>
      <c r="S340" s="101" t="s">
        <v>278</v>
      </c>
      <c r="T340" s="103" t="s">
        <v>12</v>
      </c>
      <c r="U340" s="29">
        <v>1573735.5</v>
      </c>
      <c r="V340" s="29">
        <v>1538506</v>
      </c>
      <c r="W340" s="29">
        <v>1626689</v>
      </c>
      <c r="X340" s="29">
        <v>1702624.7</v>
      </c>
      <c r="Y340" s="29">
        <v>1766312.7</v>
      </c>
      <c r="Z340" s="29">
        <v>1717711.8</v>
      </c>
      <c r="AA340" s="29">
        <f>U340+V340+W340+X340+Y340+Z340</f>
        <v>9925579.7000000011</v>
      </c>
      <c r="AB340" s="15">
        <v>2020</v>
      </c>
      <c r="AC340" s="44"/>
      <c r="AG340" s="3"/>
      <c r="AH340" s="12"/>
    </row>
    <row r="341" spans="2:34" ht="108.75" customHeight="1" x14ac:dyDescent="0.35">
      <c r="B341" s="13">
        <v>0</v>
      </c>
      <c r="C341" s="13">
        <v>1</v>
      </c>
      <c r="D341" s="13">
        <v>1</v>
      </c>
      <c r="E341" s="13">
        <v>1</v>
      </c>
      <c r="F341" s="13">
        <v>0</v>
      </c>
      <c r="G341" s="13">
        <v>0</v>
      </c>
      <c r="H341" s="13">
        <v>4</v>
      </c>
      <c r="I341" s="13">
        <v>0</v>
      </c>
      <c r="J341" s="13">
        <v>1</v>
      </c>
      <c r="K341" s="13">
        <v>2</v>
      </c>
      <c r="L341" s="13">
        <v>1</v>
      </c>
      <c r="M341" s="13">
        <v>3</v>
      </c>
      <c r="N341" s="13">
        <v>1</v>
      </c>
      <c r="O341" s="13">
        <v>0</v>
      </c>
      <c r="P341" s="13">
        <v>7</v>
      </c>
      <c r="Q341" s="13">
        <v>5</v>
      </c>
      <c r="R341" s="13">
        <v>0</v>
      </c>
      <c r="S341" s="102"/>
      <c r="T341" s="104"/>
      <c r="U341" s="29">
        <v>0</v>
      </c>
      <c r="V341" s="29">
        <v>0</v>
      </c>
      <c r="W341" s="29">
        <v>0</v>
      </c>
      <c r="X341" s="29">
        <v>0</v>
      </c>
      <c r="Y341" s="29">
        <v>0</v>
      </c>
      <c r="Z341" s="29">
        <v>106</v>
      </c>
      <c r="AA341" s="29">
        <f>U341+V341+W341+X341+Y341+Z341</f>
        <v>106</v>
      </c>
      <c r="AB341" s="15">
        <v>2020</v>
      </c>
      <c r="AC341" s="44"/>
      <c r="AG341" s="3"/>
      <c r="AH341" s="12"/>
    </row>
    <row r="342" spans="2:34" ht="56.25" x14ac:dyDescent="0.3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4" t="s">
        <v>279</v>
      </c>
      <c r="T342" s="4" t="s">
        <v>32</v>
      </c>
      <c r="U342" s="15">
        <v>53</v>
      </c>
      <c r="V342" s="15">
        <v>53</v>
      </c>
      <c r="W342" s="15">
        <v>53</v>
      </c>
      <c r="X342" s="15">
        <v>53</v>
      </c>
      <c r="Y342" s="15">
        <v>51</v>
      </c>
      <c r="Z342" s="59">
        <v>52</v>
      </c>
      <c r="AA342" s="59">
        <v>52</v>
      </c>
      <c r="AB342" s="15">
        <v>2020</v>
      </c>
      <c r="AG342" s="3"/>
      <c r="AH342" s="12"/>
    </row>
    <row r="343" spans="2:34" ht="135.75" customHeight="1" x14ac:dyDescent="0.35">
      <c r="B343" s="13">
        <v>0</v>
      </c>
      <c r="C343" s="13">
        <v>1</v>
      </c>
      <c r="D343" s="13">
        <v>1</v>
      </c>
      <c r="E343" s="13">
        <v>0</v>
      </c>
      <c r="F343" s="13">
        <v>7</v>
      </c>
      <c r="G343" s="13">
        <v>0</v>
      </c>
      <c r="H343" s="13">
        <v>2</v>
      </c>
      <c r="I343" s="13">
        <v>0</v>
      </c>
      <c r="J343" s="13">
        <v>1</v>
      </c>
      <c r="K343" s="13">
        <v>2</v>
      </c>
      <c r="L343" s="13">
        <v>1</v>
      </c>
      <c r="M343" s="13">
        <v>3</v>
      </c>
      <c r="N343" s="13">
        <v>1</v>
      </c>
      <c r="O343" s="13">
        <v>0</v>
      </c>
      <c r="P343" s="13">
        <v>7</v>
      </c>
      <c r="Q343" s="13">
        <v>5</v>
      </c>
      <c r="R343" s="13" t="s">
        <v>87</v>
      </c>
      <c r="S343" s="14" t="s">
        <v>280</v>
      </c>
      <c r="T343" s="4" t="s">
        <v>12</v>
      </c>
      <c r="U343" s="29">
        <v>10759.6</v>
      </c>
      <c r="V343" s="29">
        <v>0</v>
      </c>
      <c r="W343" s="29">
        <v>0</v>
      </c>
      <c r="X343" s="29">
        <v>0</v>
      </c>
      <c r="Y343" s="29">
        <v>0</v>
      </c>
      <c r="Z343" s="29">
        <v>0</v>
      </c>
      <c r="AA343" s="29">
        <f>U343+V343+W343+X343+Y343+Z343</f>
        <v>10759.6</v>
      </c>
      <c r="AB343" s="15">
        <v>2015</v>
      </c>
      <c r="AC343" s="44"/>
      <c r="AG343" s="3"/>
      <c r="AH343" s="12"/>
    </row>
    <row r="344" spans="2:34" ht="45" customHeight="1" x14ac:dyDescent="0.3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4" t="s">
        <v>146</v>
      </c>
      <c r="T344" s="4" t="s">
        <v>32</v>
      </c>
      <c r="U344" s="15">
        <v>1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1</v>
      </c>
      <c r="AB344" s="15">
        <v>2015</v>
      </c>
      <c r="AG344" s="3"/>
      <c r="AH344" s="12"/>
    </row>
    <row r="345" spans="2:34" ht="56.25" x14ac:dyDescent="0.35">
      <c r="B345" s="13">
        <v>0</v>
      </c>
      <c r="C345" s="13">
        <v>1</v>
      </c>
      <c r="D345" s="13">
        <v>1</v>
      </c>
      <c r="E345" s="13">
        <v>0</v>
      </c>
      <c r="F345" s="13">
        <v>7</v>
      </c>
      <c r="G345" s="13">
        <v>0</v>
      </c>
      <c r="H345" s="13">
        <v>3</v>
      </c>
      <c r="I345" s="13">
        <v>0</v>
      </c>
      <c r="J345" s="13">
        <v>1</v>
      </c>
      <c r="K345" s="13">
        <v>3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21" t="s">
        <v>281</v>
      </c>
      <c r="T345" s="22" t="s">
        <v>12</v>
      </c>
      <c r="U345" s="23">
        <f t="shared" ref="U345:AA345" si="30">U346+U359+U365+U372+U380+U386+U394</f>
        <v>43255.1</v>
      </c>
      <c r="V345" s="23">
        <f t="shared" si="30"/>
        <v>43264</v>
      </c>
      <c r="W345" s="23">
        <f t="shared" si="30"/>
        <v>48638.1</v>
      </c>
      <c r="X345" s="23">
        <f t="shared" si="30"/>
        <v>49702.1</v>
      </c>
      <c r="Y345" s="23">
        <f t="shared" si="30"/>
        <v>48381.200000000004</v>
      </c>
      <c r="Z345" s="23">
        <f t="shared" si="30"/>
        <v>49579.3</v>
      </c>
      <c r="AA345" s="23">
        <f t="shared" si="30"/>
        <v>282819.8</v>
      </c>
      <c r="AB345" s="25">
        <v>2020</v>
      </c>
      <c r="AG345" s="3"/>
      <c r="AH345" s="12"/>
    </row>
    <row r="346" spans="2:34" ht="59.25" customHeight="1" x14ac:dyDescent="0.35">
      <c r="B346" s="13">
        <v>0</v>
      </c>
      <c r="C346" s="13">
        <v>1</v>
      </c>
      <c r="D346" s="13">
        <v>1</v>
      </c>
      <c r="E346" s="13">
        <v>0</v>
      </c>
      <c r="F346" s="13">
        <v>7</v>
      </c>
      <c r="G346" s="13">
        <v>0</v>
      </c>
      <c r="H346" s="13">
        <v>3</v>
      </c>
      <c r="I346" s="13">
        <v>0</v>
      </c>
      <c r="J346" s="13">
        <v>1</v>
      </c>
      <c r="K346" s="13">
        <v>3</v>
      </c>
      <c r="L346" s="13">
        <v>0</v>
      </c>
      <c r="M346" s="13">
        <v>1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21" t="s">
        <v>282</v>
      </c>
      <c r="T346" s="22" t="s">
        <v>77</v>
      </c>
      <c r="U346" s="23">
        <f t="shared" ref="U346:AA346" si="31">U348+U349+U353+U354+U356+U357</f>
        <v>42303.1</v>
      </c>
      <c r="V346" s="23">
        <f t="shared" si="31"/>
        <v>42694</v>
      </c>
      <c r="W346" s="23">
        <f t="shared" si="31"/>
        <v>45142.400000000001</v>
      </c>
      <c r="X346" s="23">
        <f t="shared" si="31"/>
        <v>49082.400000000001</v>
      </c>
      <c r="Y346" s="23">
        <f t="shared" si="31"/>
        <v>48268.200000000004</v>
      </c>
      <c r="Z346" s="23">
        <f t="shared" si="31"/>
        <v>49281</v>
      </c>
      <c r="AA346" s="23">
        <f t="shared" si="31"/>
        <v>276771.09999999998</v>
      </c>
      <c r="AB346" s="25">
        <v>2020</v>
      </c>
      <c r="AG346" s="3"/>
      <c r="AH346" s="12"/>
    </row>
    <row r="347" spans="2:34" ht="56.25" x14ac:dyDescent="0.3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4" t="s">
        <v>283</v>
      </c>
      <c r="T347" s="4" t="s">
        <v>28</v>
      </c>
      <c r="U347" s="26">
        <v>3830</v>
      </c>
      <c r="V347" s="26">
        <v>3870</v>
      </c>
      <c r="W347" s="26">
        <v>3870</v>
      </c>
      <c r="X347" s="26">
        <v>3870</v>
      </c>
      <c r="Y347" s="26">
        <v>3200</v>
      </c>
      <c r="Z347" s="26">
        <v>3200</v>
      </c>
      <c r="AA347" s="26">
        <v>3200</v>
      </c>
      <c r="AB347" s="15">
        <v>2020</v>
      </c>
      <c r="AG347" s="3"/>
      <c r="AH347" s="12"/>
    </row>
    <row r="348" spans="2:34" ht="45.75" customHeight="1" x14ac:dyDescent="0.35">
      <c r="B348" s="13">
        <v>0</v>
      </c>
      <c r="C348" s="13">
        <v>1</v>
      </c>
      <c r="D348" s="13">
        <v>1</v>
      </c>
      <c r="E348" s="13">
        <v>0</v>
      </c>
      <c r="F348" s="13">
        <v>7</v>
      </c>
      <c r="G348" s="13">
        <v>0</v>
      </c>
      <c r="H348" s="13">
        <v>3</v>
      </c>
      <c r="I348" s="13">
        <v>0</v>
      </c>
      <c r="J348" s="13">
        <v>1</v>
      </c>
      <c r="K348" s="13">
        <v>3</v>
      </c>
      <c r="L348" s="13">
        <v>0</v>
      </c>
      <c r="M348" s="13">
        <v>1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01" t="s">
        <v>284</v>
      </c>
      <c r="T348" s="103" t="s">
        <v>12</v>
      </c>
      <c r="U348" s="55">
        <v>42303.1</v>
      </c>
      <c r="V348" s="55">
        <v>42694</v>
      </c>
      <c r="W348" s="55">
        <v>42140.7</v>
      </c>
      <c r="X348" s="55">
        <v>43508.3</v>
      </c>
      <c r="Y348" s="55">
        <v>40790.300000000003</v>
      </c>
      <c r="Z348" s="55">
        <v>41360.6</v>
      </c>
      <c r="AA348" s="55">
        <f>U348+V348+W348+X348+Y348+Z348</f>
        <v>252797.00000000003</v>
      </c>
      <c r="AB348" s="15">
        <v>2020</v>
      </c>
      <c r="AG348" s="3"/>
      <c r="AH348" s="12"/>
    </row>
    <row r="349" spans="2:34" ht="50.25" customHeight="1" x14ac:dyDescent="0.35">
      <c r="B349" s="13">
        <v>0</v>
      </c>
      <c r="C349" s="13">
        <v>1</v>
      </c>
      <c r="D349" s="13">
        <v>1</v>
      </c>
      <c r="E349" s="13">
        <v>1</v>
      </c>
      <c r="F349" s="13">
        <v>0</v>
      </c>
      <c r="G349" s="13">
        <v>0</v>
      </c>
      <c r="H349" s="13">
        <v>4</v>
      </c>
      <c r="I349" s="13">
        <v>0</v>
      </c>
      <c r="J349" s="13">
        <v>1</v>
      </c>
      <c r="K349" s="13">
        <v>3</v>
      </c>
      <c r="L349" s="13">
        <v>0</v>
      </c>
      <c r="M349" s="13">
        <v>1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02"/>
      <c r="T349" s="104"/>
      <c r="U349" s="29">
        <v>0</v>
      </c>
      <c r="V349" s="29">
        <v>0</v>
      </c>
      <c r="W349" s="29">
        <v>0</v>
      </c>
      <c r="X349" s="29">
        <v>0</v>
      </c>
      <c r="Y349" s="29">
        <v>0</v>
      </c>
      <c r="Z349" s="77">
        <v>7</v>
      </c>
      <c r="AA349" s="57">
        <f>U349+V349+W349+X349+Y349+Z349</f>
        <v>7</v>
      </c>
      <c r="AB349" s="15">
        <v>2020</v>
      </c>
      <c r="AG349" s="3"/>
      <c r="AH349" s="12"/>
    </row>
    <row r="350" spans="2:34" ht="41.25" customHeight="1" x14ac:dyDescent="0.3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4" t="s">
        <v>285</v>
      </c>
      <c r="T350" s="4" t="s">
        <v>32</v>
      </c>
      <c r="U350" s="15">
        <v>1</v>
      </c>
      <c r="V350" s="15">
        <v>1</v>
      </c>
      <c r="W350" s="15">
        <v>1</v>
      </c>
      <c r="X350" s="15">
        <v>1</v>
      </c>
      <c r="Y350" s="15">
        <v>1</v>
      </c>
      <c r="Z350" s="15">
        <v>1</v>
      </c>
      <c r="AA350" s="15">
        <v>1</v>
      </c>
      <c r="AB350" s="15">
        <v>2020</v>
      </c>
      <c r="AG350" s="3"/>
      <c r="AH350" s="12"/>
    </row>
    <row r="351" spans="2:34" ht="75" x14ac:dyDescent="0.3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4" t="s">
        <v>286</v>
      </c>
      <c r="T351" s="4" t="s">
        <v>44</v>
      </c>
      <c r="U351" s="15">
        <v>1</v>
      </c>
      <c r="V351" s="15">
        <v>1</v>
      </c>
      <c r="W351" s="15">
        <v>1</v>
      </c>
      <c r="X351" s="15">
        <v>1</v>
      </c>
      <c r="Y351" s="15">
        <v>1</v>
      </c>
      <c r="Z351" s="15">
        <v>1</v>
      </c>
      <c r="AA351" s="15">
        <v>1</v>
      </c>
      <c r="AB351" s="15">
        <v>2020</v>
      </c>
      <c r="AG351" s="3"/>
      <c r="AH351" s="12"/>
    </row>
    <row r="352" spans="2:34" ht="56.25" x14ac:dyDescent="0.3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4" t="s">
        <v>287</v>
      </c>
      <c r="T352" s="4" t="s">
        <v>16</v>
      </c>
      <c r="U352" s="16">
        <v>20</v>
      </c>
      <c r="V352" s="16">
        <v>22</v>
      </c>
      <c r="W352" s="16">
        <v>24</v>
      </c>
      <c r="X352" s="16">
        <v>26</v>
      </c>
      <c r="Y352" s="16">
        <v>30</v>
      </c>
      <c r="Z352" s="16">
        <v>30</v>
      </c>
      <c r="AA352" s="16">
        <v>30</v>
      </c>
      <c r="AB352" s="15">
        <v>2020</v>
      </c>
      <c r="AG352" s="3"/>
      <c r="AH352" s="12"/>
    </row>
    <row r="353" spans="2:34" ht="49.5" customHeight="1" x14ac:dyDescent="0.35">
      <c r="B353" s="13">
        <v>0</v>
      </c>
      <c r="C353" s="13">
        <v>1</v>
      </c>
      <c r="D353" s="13">
        <v>1</v>
      </c>
      <c r="E353" s="13">
        <v>0</v>
      </c>
      <c r="F353" s="13">
        <v>7</v>
      </c>
      <c r="G353" s="13">
        <v>0</v>
      </c>
      <c r="H353" s="13">
        <v>3</v>
      </c>
      <c r="I353" s="13">
        <v>0</v>
      </c>
      <c r="J353" s="13">
        <v>1</v>
      </c>
      <c r="K353" s="13">
        <v>3</v>
      </c>
      <c r="L353" s="13">
        <v>0</v>
      </c>
      <c r="M353" s="13">
        <v>1</v>
      </c>
      <c r="N353" s="13">
        <v>1</v>
      </c>
      <c r="O353" s="13">
        <v>0</v>
      </c>
      <c r="P353" s="13">
        <v>6</v>
      </c>
      <c r="Q353" s="13">
        <v>9</v>
      </c>
      <c r="R353" s="13">
        <v>0</v>
      </c>
      <c r="S353" s="105" t="s">
        <v>288</v>
      </c>
      <c r="T353" s="103" t="s">
        <v>12</v>
      </c>
      <c r="U353" s="29">
        <v>0</v>
      </c>
      <c r="V353" s="29">
        <v>0</v>
      </c>
      <c r="W353" s="29">
        <v>2728.8</v>
      </c>
      <c r="X353" s="29">
        <v>4824.2</v>
      </c>
      <c r="Y353" s="29">
        <v>6495.5</v>
      </c>
      <c r="Z353" s="29">
        <v>7640.5</v>
      </c>
      <c r="AA353" s="29">
        <f>U353+V353+W353+X353+Y353+Z353</f>
        <v>21689</v>
      </c>
      <c r="AB353" s="15">
        <v>2020</v>
      </c>
      <c r="AC353" s="44"/>
      <c r="AD353"/>
      <c r="AG353" s="3"/>
      <c r="AH353" s="12"/>
    </row>
    <row r="354" spans="2:34" ht="40.5" customHeight="1" x14ac:dyDescent="0.35">
      <c r="B354" s="13">
        <v>0</v>
      </c>
      <c r="C354" s="13">
        <v>1</v>
      </c>
      <c r="D354" s="13">
        <v>1</v>
      </c>
      <c r="E354" s="13">
        <v>0</v>
      </c>
      <c r="F354" s="13">
        <v>7</v>
      </c>
      <c r="G354" s="13">
        <v>0</v>
      </c>
      <c r="H354" s="13">
        <v>3</v>
      </c>
      <c r="I354" s="13">
        <v>0</v>
      </c>
      <c r="J354" s="13">
        <v>1</v>
      </c>
      <c r="K354" s="13">
        <v>3</v>
      </c>
      <c r="L354" s="13">
        <v>0</v>
      </c>
      <c r="M354" s="13">
        <v>1</v>
      </c>
      <c r="N354" s="13" t="s">
        <v>36</v>
      </c>
      <c r="O354" s="13">
        <v>0</v>
      </c>
      <c r="P354" s="13">
        <v>6</v>
      </c>
      <c r="Q354" s="13">
        <v>9</v>
      </c>
      <c r="R354" s="13">
        <v>0</v>
      </c>
      <c r="S354" s="106"/>
      <c r="T354" s="104"/>
      <c r="U354" s="29">
        <v>0</v>
      </c>
      <c r="V354" s="29">
        <v>0</v>
      </c>
      <c r="W354" s="29">
        <v>272.89999999999998</v>
      </c>
      <c r="X354" s="29">
        <v>272.89999999999998</v>
      </c>
      <c r="Y354" s="29">
        <v>272.89999999999998</v>
      </c>
      <c r="Z354" s="29">
        <v>272.89999999999998</v>
      </c>
      <c r="AA354" s="29">
        <f>U354+V354+W354+X354+Y354+Z354</f>
        <v>1091.5999999999999</v>
      </c>
      <c r="AB354" s="15">
        <v>2020</v>
      </c>
      <c r="AD354"/>
      <c r="AG354" s="3"/>
      <c r="AH354" s="12"/>
    </row>
    <row r="355" spans="2:34" ht="37.5" customHeight="1" x14ac:dyDescent="0.3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4" t="s">
        <v>289</v>
      </c>
      <c r="T355" s="4" t="s">
        <v>28</v>
      </c>
      <c r="U355" s="15">
        <v>0</v>
      </c>
      <c r="V355" s="15">
        <v>0</v>
      </c>
      <c r="W355" s="15">
        <v>59</v>
      </c>
      <c r="X355" s="15">
        <v>59</v>
      </c>
      <c r="Y355" s="15">
        <v>59</v>
      </c>
      <c r="Z355" s="15">
        <v>59</v>
      </c>
      <c r="AA355" s="15">
        <v>59</v>
      </c>
      <c r="AB355" s="15">
        <v>2020</v>
      </c>
      <c r="AD355"/>
      <c r="AG355" s="3"/>
      <c r="AH355" s="12"/>
    </row>
    <row r="356" spans="2:34" ht="31.5" customHeight="1" x14ac:dyDescent="0.35">
      <c r="B356" s="13">
        <v>0</v>
      </c>
      <c r="C356" s="13">
        <v>1</v>
      </c>
      <c r="D356" s="13">
        <v>1</v>
      </c>
      <c r="E356" s="13">
        <v>0</v>
      </c>
      <c r="F356" s="13">
        <v>7</v>
      </c>
      <c r="G356" s="13">
        <v>0</v>
      </c>
      <c r="H356" s="13">
        <v>3</v>
      </c>
      <c r="I356" s="13">
        <v>0</v>
      </c>
      <c r="J356" s="13">
        <v>1</v>
      </c>
      <c r="K356" s="13">
        <v>3</v>
      </c>
      <c r="L356" s="13">
        <v>0</v>
      </c>
      <c r="M356" s="13">
        <v>1</v>
      </c>
      <c r="N356" s="13">
        <v>1</v>
      </c>
      <c r="O356" s="13">
        <v>1</v>
      </c>
      <c r="P356" s="13">
        <v>2</v>
      </c>
      <c r="Q356" s="13">
        <v>0</v>
      </c>
      <c r="R356" s="13">
        <v>0</v>
      </c>
      <c r="S356" s="105" t="s">
        <v>290</v>
      </c>
      <c r="T356" s="103" t="s">
        <v>12</v>
      </c>
      <c r="U356" s="37">
        <v>0</v>
      </c>
      <c r="V356" s="37">
        <v>0</v>
      </c>
      <c r="W356" s="37">
        <v>0</v>
      </c>
      <c r="X356" s="37">
        <v>433.6</v>
      </c>
      <c r="Y356" s="37">
        <v>534.20000000000005</v>
      </c>
      <c r="Z356" s="37">
        <v>0</v>
      </c>
      <c r="AA356" s="37">
        <f>U356+V356+W356+X356+Y356+Z356</f>
        <v>967.80000000000007</v>
      </c>
      <c r="AB356" s="15">
        <v>2019</v>
      </c>
      <c r="AC356" s="44"/>
      <c r="AD356"/>
      <c r="AG356" s="3"/>
      <c r="AH356" s="12"/>
    </row>
    <row r="357" spans="2:34" ht="50.25" customHeight="1" x14ac:dyDescent="0.35">
      <c r="B357" s="13">
        <v>0</v>
      </c>
      <c r="C357" s="13">
        <v>1</v>
      </c>
      <c r="D357" s="13">
        <v>1</v>
      </c>
      <c r="E357" s="13">
        <v>0</v>
      </c>
      <c r="F357" s="13">
        <v>7</v>
      </c>
      <c r="G357" s="13">
        <v>0</v>
      </c>
      <c r="H357" s="13">
        <v>3</v>
      </c>
      <c r="I357" s="13">
        <v>0</v>
      </c>
      <c r="J357" s="13">
        <v>1</v>
      </c>
      <c r="K357" s="13">
        <v>3</v>
      </c>
      <c r="L357" s="13">
        <v>0</v>
      </c>
      <c r="M357" s="13">
        <v>1</v>
      </c>
      <c r="N357" s="13" t="s">
        <v>36</v>
      </c>
      <c r="O357" s="13">
        <v>1</v>
      </c>
      <c r="P357" s="13">
        <v>2</v>
      </c>
      <c r="Q357" s="13">
        <v>0</v>
      </c>
      <c r="R357" s="13">
        <v>0</v>
      </c>
      <c r="S357" s="106"/>
      <c r="T357" s="104"/>
      <c r="U357" s="37">
        <v>0</v>
      </c>
      <c r="V357" s="37">
        <v>0</v>
      </c>
      <c r="W357" s="37">
        <v>0</v>
      </c>
      <c r="X357" s="37">
        <v>43.4</v>
      </c>
      <c r="Y357" s="37">
        <v>175.3</v>
      </c>
      <c r="Z357" s="37">
        <v>0</v>
      </c>
      <c r="AA357" s="37">
        <f>U357+V357+W357+X357+Y357+Z357</f>
        <v>218.70000000000002</v>
      </c>
      <c r="AB357" s="15">
        <v>2019</v>
      </c>
      <c r="AD357"/>
      <c r="AG357" s="3"/>
      <c r="AH357" s="12"/>
    </row>
    <row r="358" spans="2:34" ht="56.25" x14ac:dyDescent="0.3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4" t="s">
        <v>37</v>
      </c>
      <c r="T358" s="78" t="s">
        <v>32</v>
      </c>
      <c r="U358" s="15">
        <v>0</v>
      </c>
      <c r="V358" s="15">
        <v>0</v>
      </c>
      <c r="W358" s="15">
        <v>0</v>
      </c>
      <c r="X358" s="15">
        <v>1</v>
      </c>
      <c r="Y358" s="15">
        <v>1</v>
      </c>
      <c r="Z358" s="15">
        <v>0</v>
      </c>
      <c r="AA358" s="15">
        <v>1</v>
      </c>
      <c r="AB358" s="15">
        <v>2019</v>
      </c>
      <c r="AC358" s="44"/>
      <c r="AD358"/>
      <c r="AG358" s="3"/>
      <c r="AH358" s="12"/>
    </row>
    <row r="359" spans="2:34" ht="75" x14ac:dyDescent="0.3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21" t="s">
        <v>291</v>
      </c>
      <c r="T359" s="22" t="s">
        <v>12</v>
      </c>
      <c r="U359" s="36">
        <v>0</v>
      </c>
      <c r="V359" s="36">
        <v>0</v>
      </c>
      <c r="W359" s="36">
        <v>0</v>
      </c>
      <c r="X359" s="36">
        <v>0</v>
      </c>
      <c r="Y359" s="36">
        <v>0</v>
      </c>
      <c r="Z359" s="36">
        <v>0</v>
      </c>
      <c r="AA359" s="36">
        <v>0</v>
      </c>
      <c r="AB359" s="25">
        <v>2020</v>
      </c>
      <c r="AD359"/>
      <c r="AG359" s="3"/>
      <c r="AH359" s="12"/>
    </row>
    <row r="360" spans="2:34" ht="75" x14ac:dyDescent="0.3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4" t="s">
        <v>292</v>
      </c>
      <c r="T360" s="4" t="s">
        <v>32</v>
      </c>
      <c r="U360" s="15">
        <v>137</v>
      </c>
      <c r="V360" s="15">
        <v>137</v>
      </c>
      <c r="W360" s="15">
        <v>139</v>
      </c>
      <c r="X360" s="15">
        <v>139</v>
      </c>
      <c r="Y360" s="15">
        <v>138</v>
      </c>
      <c r="Z360" s="15">
        <v>133</v>
      </c>
      <c r="AA360" s="15">
        <v>133</v>
      </c>
      <c r="AB360" s="15">
        <v>2020</v>
      </c>
      <c r="AD360"/>
      <c r="AG360" s="3"/>
      <c r="AH360" s="12"/>
    </row>
    <row r="361" spans="2:34" ht="75" x14ac:dyDescent="0.3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4" t="s">
        <v>293</v>
      </c>
      <c r="T361" s="4" t="s">
        <v>44</v>
      </c>
      <c r="U361" s="15">
        <v>1</v>
      </c>
      <c r="V361" s="15">
        <v>1</v>
      </c>
      <c r="W361" s="15">
        <v>1</v>
      </c>
      <c r="X361" s="15">
        <v>1</v>
      </c>
      <c r="Y361" s="15">
        <v>1</v>
      </c>
      <c r="Z361" s="15">
        <v>1</v>
      </c>
      <c r="AA361" s="15">
        <v>1</v>
      </c>
      <c r="AB361" s="15">
        <v>2020</v>
      </c>
      <c r="AD361"/>
      <c r="AG361" s="3"/>
      <c r="AH361" s="12"/>
    </row>
    <row r="362" spans="2:34" ht="56.25" x14ac:dyDescent="0.4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4" t="s">
        <v>294</v>
      </c>
      <c r="T362" s="4" t="s">
        <v>28</v>
      </c>
      <c r="U362" s="26">
        <v>18150</v>
      </c>
      <c r="V362" s="26">
        <v>18150</v>
      </c>
      <c r="W362" s="26">
        <v>18300</v>
      </c>
      <c r="X362" s="26">
        <v>21000</v>
      </c>
      <c r="Y362" s="26">
        <v>21000</v>
      </c>
      <c r="Z362" s="27">
        <v>29600</v>
      </c>
      <c r="AA362" s="26">
        <f>U362+V362+W362+X362+Y362+Z362</f>
        <v>126200</v>
      </c>
      <c r="AB362" s="15">
        <v>2020</v>
      </c>
      <c r="AC362" s="19"/>
      <c r="AD362" s="79"/>
      <c r="AG362" s="3"/>
      <c r="AH362" s="12"/>
    </row>
    <row r="363" spans="2:34" ht="82.5" customHeight="1" x14ac:dyDescent="0.3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4" t="s">
        <v>295</v>
      </c>
      <c r="T363" s="4" t="s">
        <v>296</v>
      </c>
      <c r="U363" s="26">
        <v>1</v>
      </c>
      <c r="V363" s="26">
        <v>1</v>
      </c>
      <c r="W363" s="26">
        <v>1</v>
      </c>
      <c r="X363" s="26">
        <v>1</v>
      </c>
      <c r="Y363" s="26">
        <v>1</v>
      </c>
      <c r="Z363" s="26">
        <v>1</v>
      </c>
      <c r="AA363" s="26">
        <v>1</v>
      </c>
      <c r="AB363" s="15">
        <v>2020</v>
      </c>
      <c r="AD363"/>
      <c r="AG363" s="3"/>
      <c r="AH363" s="12"/>
    </row>
    <row r="364" spans="2:34" ht="37.5" x14ac:dyDescent="0.3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4" t="s">
        <v>297</v>
      </c>
      <c r="T364" s="4" t="s">
        <v>28</v>
      </c>
      <c r="U364" s="26">
        <v>8918</v>
      </c>
      <c r="V364" s="26">
        <v>10200</v>
      </c>
      <c r="W364" s="26">
        <v>11200</v>
      </c>
      <c r="X364" s="26">
        <v>12200</v>
      </c>
      <c r="Y364" s="26">
        <v>13200</v>
      </c>
      <c r="Z364" s="26">
        <v>14200</v>
      </c>
      <c r="AA364" s="26">
        <f>SUM(U364:Z364)</f>
        <v>69918</v>
      </c>
      <c r="AB364" s="15">
        <v>2020</v>
      </c>
      <c r="AD364"/>
      <c r="AG364" s="3"/>
      <c r="AH364" s="12"/>
    </row>
    <row r="365" spans="2:34" ht="136.5" customHeight="1" x14ac:dyDescent="0.3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21" t="s">
        <v>298</v>
      </c>
      <c r="T365" s="22" t="s">
        <v>12</v>
      </c>
      <c r="U365" s="36">
        <v>0</v>
      </c>
      <c r="V365" s="36">
        <v>0</v>
      </c>
      <c r="W365" s="36">
        <v>0</v>
      </c>
      <c r="X365" s="36">
        <v>0</v>
      </c>
      <c r="Y365" s="36">
        <v>0</v>
      </c>
      <c r="Z365" s="36">
        <v>0</v>
      </c>
      <c r="AA365" s="36">
        <v>0</v>
      </c>
      <c r="AB365" s="25">
        <v>2020</v>
      </c>
      <c r="AD365"/>
      <c r="AG365" s="3"/>
      <c r="AH365" s="12"/>
    </row>
    <row r="366" spans="2:34" ht="56.25" x14ac:dyDescent="0.3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4" t="s">
        <v>299</v>
      </c>
      <c r="T366" s="4" t="s">
        <v>32</v>
      </c>
      <c r="U366" s="15">
        <v>53</v>
      </c>
      <c r="V366" s="15">
        <v>53</v>
      </c>
      <c r="W366" s="15">
        <v>53</v>
      </c>
      <c r="X366" s="15">
        <v>53</v>
      </c>
      <c r="Y366" s="15">
        <v>51</v>
      </c>
      <c r="Z366" s="59">
        <v>52</v>
      </c>
      <c r="AA366" s="59">
        <v>52</v>
      </c>
      <c r="AB366" s="15">
        <v>2020</v>
      </c>
      <c r="AD366"/>
      <c r="AG366" s="3"/>
      <c r="AH366" s="12"/>
    </row>
    <row r="367" spans="2:34" ht="57" customHeight="1" x14ac:dyDescent="0.3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4" t="s">
        <v>300</v>
      </c>
      <c r="T367" s="4" t="s">
        <v>32</v>
      </c>
      <c r="U367" s="15">
        <v>24</v>
      </c>
      <c r="V367" s="15">
        <v>24</v>
      </c>
      <c r="W367" s="15">
        <v>24</v>
      </c>
      <c r="X367" s="15">
        <v>24</v>
      </c>
      <c r="Y367" s="15">
        <v>24</v>
      </c>
      <c r="Z367" s="15">
        <v>24</v>
      </c>
      <c r="AA367" s="15">
        <f>SUM(U367:Z367)</f>
        <v>144</v>
      </c>
      <c r="AB367" s="15">
        <v>2020</v>
      </c>
      <c r="AD367"/>
      <c r="AG367" s="3"/>
      <c r="AH367" s="12"/>
    </row>
    <row r="368" spans="2:34" ht="75" x14ac:dyDescent="0.3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4" t="s">
        <v>301</v>
      </c>
      <c r="T368" s="4" t="s">
        <v>44</v>
      </c>
      <c r="U368" s="15">
        <v>1</v>
      </c>
      <c r="V368" s="15">
        <v>1</v>
      </c>
      <c r="W368" s="15">
        <v>1</v>
      </c>
      <c r="X368" s="15">
        <v>1</v>
      </c>
      <c r="Y368" s="15">
        <v>1</v>
      </c>
      <c r="Z368" s="15">
        <v>1</v>
      </c>
      <c r="AA368" s="15">
        <v>1</v>
      </c>
      <c r="AB368" s="15">
        <v>2020</v>
      </c>
      <c r="AD368"/>
      <c r="AG368" s="3"/>
      <c r="AH368" s="12"/>
    </row>
    <row r="369" spans="2:34" ht="56.25" x14ac:dyDescent="0.3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4" t="s">
        <v>302</v>
      </c>
      <c r="T369" s="4" t="s">
        <v>28</v>
      </c>
      <c r="U369" s="26">
        <v>6450</v>
      </c>
      <c r="V369" s="26">
        <v>6455</v>
      </c>
      <c r="W369" s="26">
        <v>6460</v>
      </c>
      <c r="X369" s="26">
        <v>6460</v>
      </c>
      <c r="Y369" s="26">
        <v>6460</v>
      </c>
      <c r="Z369" s="27">
        <v>7540</v>
      </c>
      <c r="AA369" s="27">
        <f>SUM(U369:Z369)</f>
        <v>39825</v>
      </c>
      <c r="AB369" s="15">
        <v>2020</v>
      </c>
      <c r="AD369"/>
      <c r="AG369" s="3"/>
      <c r="AH369" s="12"/>
    </row>
    <row r="370" spans="2:34" ht="56.25" x14ac:dyDescent="0.3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4" t="s">
        <v>303</v>
      </c>
      <c r="T370" s="4" t="s">
        <v>44</v>
      </c>
      <c r="U370" s="15">
        <v>1</v>
      </c>
      <c r="V370" s="15">
        <v>1</v>
      </c>
      <c r="W370" s="15">
        <v>1</v>
      </c>
      <c r="X370" s="15">
        <v>1</v>
      </c>
      <c r="Y370" s="15">
        <v>1</v>
      </c>
      <c r="Z370" s="18">
        <v>1</v>
      </c>
      <c r="AA370" s="18">
        <v>1</v>
      </c>
      <c r="AB370" s="15">
        <v>2020</v>
      </c>
      <c r="AD370"/>
      <c r="AG370" s="3"/>
      <c r="AH370" s="12"/>
    </row>
    <row r="371" spans="2:34" ht="36.75" customHeight="1" x14ac:dyDescent="0.3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4" t="s">
        <v>304</v>
      </c>
      <c r="T371" s="4" t="s">
        <v>32</v>
      </c>
      <c r="U371" s="15">
        <v>5</v>
      </c>
      <c r="V371" s="15">
        <v>5</v>
      </c>
      <c r="W371" s="15">
        <v>5</v>
      </c>
      <c r="X371" s="15">
        <v>5</v>
      </c>
      <c r="Y371" s="15">
        <v>5</v>
      </c>
      <c r="Z371" s="15">
        <v>5</v>
      </c>
      <c r="AA371" s="15">
        <f>SUM(U371:Z371)</f>
        <v>30</v>
      </c>
      <c r="AB371" s="15">
        <v>2020</v>
      </c>
      <c r="AD371"/>
      <c r="AG371" s="3"/>
      <c r="AH371" s="12"/>
    </row>
    <row r="372" spans="2:34" ht="93.75" x14ac:dyDescent="0.35">
      <c r="B372" s="13">
        <v>0</v>
      </c>
      <c r="C372" s="13">
        <v>1</v>
      </c>
      <c r="D372" s="13">
        <v>1</v>
      </c>
      <c r="E372" s="13">
        <v>0</v>
      </c>
      <c r="F372" s="13">
        <v>7</v>
      </c>
      <c r="G372" s="13">
        <v>0</v>
      </c>
      <c r="H372" s="13">
        <v>0</v>
      </c>
      <c r="I372" s="13">
        <v>0</v>
      </c>
      <c r="J372" s="13">
        <v>1</v>
      </c>
      <c r="K372" s="13">
        <v>3</v>
      </c>
      <c r="L372" s="13">
        <v>0</v>
      </c>
      <c r="M372" s="13">
        <v>4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21" t="s">
        <v>305</v>
      </c>
      <c r="T372" s="22" t="s">
        <v>77</v>
      </c>
      <c r="U372" s="23">
        <f t="shared" ref="U372:AA372" si="32">U375</f>
        <v>785</v>
      </c>
      <c r="V372" s="23">
        <f t="shared" si="32"/>
        <v>476</v>
      </c>
      <c r="W372" s="23">
        <f t="shared" si="32"/>
        <v>488</v>
      </c>
      <c r="X372" s="23">
        <f t="shared" si="32"/>
        <v>459.6</v>
      </c>
      <c r="Y372" s="23">
        <f t="shared" si="32"/>
        <v>88</v>
      </c>
      <c r="Z372" s="23">
        <f t="shared" si="32"/>
        <v>238.3</v>
      </c>
      <c r="AA372" s="23">
        <f t="shared" si="32"/>
        <v>2534.9</v>
      </c>
      <c r="AB372" s="25">
        <v>2020</v>
      </c>
      <c r="AD372"/>
      <c r="AG372" s="3"/>
      <c r="AH372" s="12"/>
    </row>
    <row r="373" spans="2:34" ht="78" customHeight="1" x14ac:dyDescent="0.3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4" t="s">
        <v>306</v>
      </c>
      <c r="T373" s="4" t="s">
        <v>32</v>
      </c>
      <c r="U373" s="15">
        <v>53</v>
      </c>
      <c r="V373" s="15">
        <v>53</v>
      </c>
      <c r="W373" s="15">
        <v>53</v>
      </c>
      <c r="X373" s="15">
        <v>53</v>
      </c>
      <c r="Y373" s="15">
        <v>51</v>
      </c>
      <c r="Z373" s="59">
        <v>52</v>
      </c>
      <c r="AA373" s="59">
        <v>52</v>
      </c>
      <c r="AB373" s="15">
        <v>2020</v>
      </c>
      <c r="AD373"/>
      <c r="AG373" s="3"/>
      <c r="AH373" s="12"/>
    </row>
    <row r="374" spans="2:34" ht="99" customHeight="1" x14ac:dyDescent="0.3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4" t="s">
        <v>307</v>
      </c>
      <c r="T374" s="4" t="s">
        <v>32</v>
      </c>
      <c r="U374" s="15">
        <v>41</v>
      </c>
      <c r="V374" s="15">
        <v>42</v>
      </c>
      <c r="W374" s="15">
        <v>43</v>
      </c>
      <c r="X374" s="15">
        <v>53</v>
      </c>
      <c r="Y374" s="15">
        <v>51</v>
      </c>
      <c r="Z374" s="59">
        <v>52</v>
      </c>
      <c r="AA374" s="59">
        <v>52</v>
      </c>
      <c r="AB374" s="15">
        <v>2020</v>
      </c>
      <c r="AD374"/>
      <c r="AG374" s="3"/>
      <c r="AH374" s="12"/>
    </row>
    <row r="375" spans="2:34" ht="93.75" x14ac:dyDescent="0.35">
      <c r="B375" s="13">
        <v>0</v>
      </c>
      <c r="C375" s="13">
        <v>1</v>
      </c>
      <c r="D375" s="13">
        <v>1</v>
      </c>
      <c r="E375" s="13">
        <v>0</v>
      </c>
      <c r="F375" s="13">
        <v>7</v>
      </c>
      <c r="G375" s="13">
        <v>0</v>
      </c>
      <c r="H375" s="13">
        <v>9</v>
      </c>
      <c r="I375" s="13">
        <v>0</v>
      </c>
      <c r="J375" s="13">
        <v>1</v>
      </c>
      <c r="K375" s="13">
        <v>3</v>
      </c>
      <c r="L375" s="13">
        <v>0</v>
      </c>
      <c r="M375" s="13">
        <v>4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4" t="s">
        <v>308</v>
      </c>
      <c r="T375" s="4" t="s">
        <v>77</v>
      </c>
      <c r="U375" s="37">
        <v>785</v>
      </c>
      <c r="V375" s="37">
        <v>476</v>
      </c>
      <c r="W375" s="37">
        <v>488</v>
      </c>
      <c r="X375" s="37">
        <v>459.6</v>
      </c>
      <c r="Y375" s="37">
        <v>88</v>
      </c>
      <c r="Z375" s="37">
        <v>238.3</v>
      </c>
      <c r="AA375" s="29">
        <f>Z375+Y375+X375+W375+V375+U375</f>
        <v>2534.9</v>
      </c>
      <c r="AB375" s="15">
        <v>2020</v>
      </c>
      <c r="AD375"/>
      <c r="AG375" s="3"/>
      <c r="AH375" s="12"/>
    </row>
    <row r="376" spans="2:34" ht="75" x14ac:dyDescent="0.3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4" t="s">
        <v>309</v>
      </c>
      <c r="T376" s="4" t="s">
        <v>16</v>
      </c>
      <c r="U376" s="16">
        <v>86</v>
      </c>
      <c r="V376" s="16">
        <v>87</v>
      </c>
      <c r="W376" s="16">
        <v>88</v>
      </c>
      <c r="X376" s="16">
        <v>88</v>
      </c>
      <c r="Y376" s="16">
        <v>88</v>
      </c>
      <c r="Z376" s="16">
        <v>88</v>
      </c>
      <c r="AA376" s="16">
        <v>88</v>
      </c>
      <c r="AB376" s="15">
        <v>2020</v>
      </c>
      <c r="AD376"/>
      <c r="AG376" s="3"/>
      <c r="AH376" s="12"/>
    </row>
    <row r="377" spans="2:34" ht="94.5" customHeight="1" x14ac:dyDescent="0.3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4" t="s">
        <v>307</v>
      </c>
      <c r="T377" s="4" t="s">
        <v>32</v>
      </c>
      <c r="U377" s="15">
        <v>41</v>
      </c>
      <c r="V377" s="15">
        <v>42</v>
      </c>
      <c r="W377" s="15">
        <v>43</v>
      </c>
      <c r="X377" s="15">
        <v>53</v>
      </c>
      <c r="Y377" s="15">
        <v>51</v>
      </c>
      <c r="Z377" s="59">
        <v>52</v>
      </c>
      <c r="AA377" s="59">
        <v>52</v>
      </c>
      <c r="AB377" s="15">
        <v>2020</v>
      </c>
      <c r="AD377"/>
      <c r="AG377" s="3"/>
      <c r="AH377" s="12"/>
    </row>
    <row r="378" spans="2:34" ht="56.25" x14ac:dyDescent="0.3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4" t="s">
        <v>310</v>
      </c>
      <c r="T378" s="4" t="s">
        <v>44</v>
      </c>
      <c r="U378" s="15">
        <v>1</v>
      </c>
      <c r="V378" s="15">
        <v>1</v>
      </c>
      <c r="W378" s="15">
        <v>1</v>
      </c>
      <c r="X378" s="15">
        <v>1</v>
      </c>
      <c r="Y378" s="15">
        <v>1</v>
      </c>
      <c r="Z378" s="15">
        <v>1</v>
      </c>
      <c r="AA378" s="15">
        <v>1</v>
      </c>
      <c r="AB378" s="15">
        <v>2020</v>
      </c>
      <c r="AD378"/>
      <c r="AG378" s="3"/>
      <c r="AH378" s="12"/>
    </row>
    <row r="379" spans="2:34" ht="40.5" customHeight="1" x14ac:dyDescent="0.3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4" t="s">
        <v>311</v>
      </c>
      <c r="T379" s="4" t="s">
        <v>32</v>
      </c>
      <c r="U379" s="15">
        <v>45</v>
      </c>
      <c r="V379" s="15">
        <v>49</v>
      </c>
      <c r="W379" s="15">
        <v>51</v>
      </c>
      <c r="X379" s="15">
        <v>53</v>
      </c>
      <c r="Y379" s="15">
        <v>51</v>
      </c>
      <c r="Z379" s="59">
        <v>52</v>
      </c>
      <c r="AA379" s="59">
        <v>52</v>
      </c>
      <c r="AB379" s="15">
        <v>2020</v>
      </c>
      <c r="AD379"/>
      <c r="AG379" s="3"/>
      <c r="AH379" s="12"/>
    </row>
    <row r="380" spans="2:34" ht="37.5" x14ac:dyDescent="0.35">
      <c r="B380" s="13">
        <v>0</v>
      </c>
      <c r="C380" s="13">
        <v>1</v>
      </c>
      <c r="D380" s="13">
        <v>1</v>
      </c>
      <c r="E380" s="13">
        <v>0</v>
      </c>
      <c r="F380" s="13">
        <v>7</v>
      </c>
      <c r="G380" s="13">
        <v>0</v>
      </c>
      <c r="H380" s="13">
        <v>9</v>
      </c>
      <c r="I380" s="13">
        <v>0</v>
      </c>
      <c r="J380" s="13">
        <v>1</v>
      </c>
      <c r="K380" s="13">
        <v>3</v>
      </c>
      <c r="L380" s="13">
        <v>0</v>
      </c>
      <c r="M380" s="13">
        <v>5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21" t="s">
        <v>312</v>
      </c>
      <c r="T380" s="22" t="s">
        <v>12</v>
      </c>
      <c r="U380" s="23">
        <f t="shared" ref="U380:AA380" si="33">U382+U384</f>
        <v>167</v>
      </c>
      <c r="V380" s="23">
        <f t="shared" si="33"/>
        <v>94</v>
      </c>
      <c r="W380" s="23">
        <f t="shared" si="33"/>
        <v>82</v>
      </c>
      <c r="X380" s="23">
        <f t="shared" si="33"/>
        <v>82</v>
      </c>
      <c r="Y380" s="23">
        <f t="shared" si="33"/>
        <v>25</v>
      </c>
      <c r="Z380" s="23">
        <f t="shared" si="33"/>
        <v>60</v>
      </c>
      <c r="AA380" s="23">
        <f t="shared" si="33"/>
        <v>510</v>
      </c>
      <c r="AB380" s="25">
        <v>2020</v>
      </c>
      <c r="AD380"/>
      <c r="AG380" s="3"/>
      <c r="AH380" s="12"/>
    </row>
    <row r="381" spans="2:34" ht="78.75" customHeight="1" x14ac:dyDescent="0.3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4" t="s">
        <v>313</v>
      </c>
      <c r="T381" s="4" t="s">
        <v>32</v>
      </c>
      <c r="U381" s="15">
        <v>153</v>
      </c>
      <c r="V381" s="15">
        <v>152</v>
      </c>
      <c r="W381" s="15">
        <v>148</v>
      </c>
      <c r="X381" s="15">
        <v>148</v>
      </c>
      <c r="Y381" s="59">
        <v>148</v>
      </c>
      <c r="Z381" s="59">
        <v>149</v>
      </c>
      <c r="AA381" s="59">
        <v>149</v>
      </c>
      <c r="AB381" s="15">
        <v>2020</v>
      </c>
      <c r="AD381"/>
      <c r="AG381" s="3"/>
      <c r="AH381" s="12"/>
    </row>
    <row r="382" spans="2:34" ht="99.75" customHeight="1" x14ac:dyDescent="0.35">
      <c r="B382" s="13">
        <v>0</v>
      </c>
      <c r="C382" s="13">
        <v>1</v>
      </c>
      <c r="D382" s="13">
        <v>1</v>
      </c>
      <c r="E382" s="13">
        <v>0</v>
      </c>
      <c r="F382" s="13">
        <v>7</v>
      </c>
      <c r="G382" s="13">
        <v>0</v>
      </c>
      <c r="H382" s="13">
        <v>9</v>
      </c>
      <c r="I382" s="13">
        <v>0</v>
      </c>
      <c r="J382" s="13">
        <v>1</v>
      </c>
      <c r="K382" s="13">
        <v>3</v>
      </c>
      <c r="L382" s="13">
        <v>0</v>
      </c>
      <c r="M382" s="13">
        <v>5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4" t="s">
        <v>314</v>
      </c>
      <c r="T382" s="4" t="s">
        <v>12</v>
      </c>
      <c r="U382" s="37">
        <v>94</v>
      </c>
      <c r="V382" s="37">
        <v>60</v>
      </c>
      <c r="W382" s="37">
        <v>60</v>
      </c>
      <c r="X382" s="37">
        <v>60</v>
      </c>
      <c r="Y382" s="37">
        <v>17</v>
      </c>
      <c r="Z382" s="37">
        <v>60</v>
      </c>
      <c r="AA382" s="37">
        <f>U382+V382+W382+X382+Y382+Z382</f>
        <v>351</v>
      </c>
      <c r="AB382" s="15">
        <v>2020</v>
      </c>
      <c r="AD382"/>
      <c r="AG382" s="3"/>
      <c r="AH382" s="12"/>
    </row>
    <row r="383" spans="2:34" ht="117.75" customHeight="1" x14ac:dyDescent="0.3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4" t="s">
        <v>315</v>
      </c>
      <c r="T383" s="4" t="s">
        <v>32</v>
      </c>
      <c r="U383" s="15">
        <v>67</v>
      </c>
      <c r="V383" s="15">
        <v>67</v>
      </c>
      <c r="W383" s="15">
        <v>68</v>
      </c>
      <c r="X383" s="15">
        <v>68</v>
      </c>
      <c r="Y383" s="59">
        <v>69</v>
      </c>
      <c r="Z383" s="59">
        <v>69</v>
      </c>
      <c r="AA383" s="59">
        <v>69</v>
      </c>
      <c r="AB383" s="15">
        <v>2020</v>
      </c>
      <c r="AD383"/>
      <c r="AG383" s="3"/>
      <c r="AH383" s="12"/>
    </row>
    <row r="384" spans="2:34" ht="112.5" x14ac:dyDescent="0.35">
      <c r="B384" s="13">
        <v>0</v>
      </c>
      <c r="C384" s="13">
        <v>1</v>
      </c>
      <c r="D384" s="13">
        <v>1</v>
      </c>
      <c r="E384" s="13">
        <v>0</v>
      </c>
      <c r="F384" s="13">
        <v>7</v>
      </c>
      <c r="G384" s="13">
        <v>0</v>
      </c>
      <c r="H384" s="13">
        <v>9</v>
      </c>
      <c r="I384" s="13">
        <v>0</v>
      </c>
      <c r="J384" s="13">
        <v>1</v>
      </c>
      <c r="K384" s="13">
        <v>3</v>
      </c>
      <c r="L384" s="13">
        <v>0</v>
      </c>
      <c r="M384" s="13">
        <v>5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4" t="s">
        <v>316</v>
      </c>
      <c r="T384" s="4" t="s">
        <v>12</v>
      </c>
      <c r="U384" s="37">
        <v>73</v>
      </c>
      <c r="V384" s="37">
        <v>34</v>
      </c>
      <c r="W384" s="37">
        <v>22</v>
      </c>
      <c r="X384" s="37">
        <v>22</v>
      </c>
      <c r="Y384" s="37">
        <v>8</v>
      </c>
      <c r="Z384" s="37">
        <v>0</v>
      </c>
      <c r="AA384" s="37">
        <f>U384+V384+W384+X384+Y384+Z384</f>
        <v>159</v>
      </c>
      <c r="AB384" s="15">
        <v>2020</v>
      </c>
      <c r="AD384"/>
      <c r="AG384" s="3"/>
      <c r="AH384" s="12"/>
    </row>
    <row r="385" spans="2:34" ht="138.75" customHeight="1" x14ac:dyDescent="0.3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4" t="s">
        <v>317</v>
      </c>
      <c r="T385" s="4" t="s">
        <v>16</v>
      </c>
      <c r="U385" s="16">
        <v>100</v>
      </c>
      <c r="V385" s="16">
        <v>100</v>
      </c>
      <c r="W385" s="16">
        <v>100</v>
      </c>
      <c r="X385" s="16">
        <v>100</v>
      </c>
      <c r="Y385" s="16">
        <v>100</v>
      </c>
      <c r="Z385" s="16">
        <v>100</v>
      </c>
      <c r="AA385" s="16">
        <v>100</v>
      </c>
      <c r="AB385" s="15">
        <v>2020</v>
      </c>
      <c r="AD385"/>
      <c r="AG385" s="3"/>
      <c r="AH385" s="12"/>
    </row>
    <row r="386" spans="2:34" ht="56.25" x14ac:dyDescent="0.35">
      <c r="B386" s="13">
        <v>0</v>
      </c>
      <c r="C386" s="13">
        <v>1</v>
      </c>
      <c r="D386" s="13">
        <v>1</v>
      </c>
      <c r="E386" s="13">
        <v>0</v>
      </c>
      <c r="F386" s="13">
        <v>7</v>
      </c>
      <c r="G386" s="13">
        <v>0</v>
      </c>
      <c r="H386" s="13">
        <v>3</v>
      </c>
      <c r="I386" s="13">
        <v>0</v>
      </c>
      <c r="J386" s="13">
        <v>1</v>
      </c>
      <c r="K386" s="13">
        <v>3</v>
      </c>
      <c r="L386" s="13">
        <v>0</v>
      </c>
      <c r="M386" s="13">
        <v>6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21" t="s">
        <v>318</v>
      </c>
      <c r="T386" s="22" t="s">
        <v>12</v>
      </c>
      <c r="U386" s="23">
        <f t="shared" ref="U386:AA386" si="34">U388+U392</f>
        <v>0</v>
      </c>
      <c r="V386" s="23">
        <f t="shared" si="34"/>
        <v>0</v>
      </c>
      <c r="W386" s="23">
        <f t="shared" si="34"/>
        <v>40</v>
      </c>
      <c r="X386" s="23">
        <f t="shared" si="34"/>
        <v>78.099999999999994</v>
      </c>
      <c r="Y386" s="23">
        <f t="shared" si="34"/>
        <v>0</v>
      </c>
      <c r="Z386" s="23">
        <f t="shared" si="34"/>
        <v>0</v>
      </c>
      <c r="AA386" s="23">
        <f t="shared" si="34"/>
        <v>118.10000000000001</v>
      </c>
      <c r="AB386" s="25">
        <v>2018</v>
      </c>
      <c r="AD386"/>
      <c r="AG386" s="3"/>
      <c r="AH386" s="12"/>
    </row>
    <row r="387" spans="2:34" ht="56.25" x14ac:dyDescent="0.3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4" t="s">
        <v>319</v>
      </c>
      <c r="T387" s="4" t="s">
        <v>32</v>
      </c>
      <c r="U387" s="15">
        <v>0</v>
      </c>
      <c r="V387" s="15">
        <v>0</v>
      </c>
      <c r="W387" s="15">
        <v>1</v>
      </c>
      <c r="X387" s="15">
        <v>1</v>
      </c>
      <c r="Y387" s="15">
        <v>0</v>
      </c>
      <c r="Z387" s="15">
        <v>0</v>
      </c>
      <c r="AA387" s="15">
        <f>SUM(U387:Z387)</f>
        <v>2</v>
      </c>
      <c r="AB387" s="15">
        <v>2018</v>
      </c>
      <c r="AD387"/>
      <c r="AG387" s="3"/>
      <c r="AH387" s="12"/>
    </row>
    <row r="388" spans="2:34" ht="60" customHeight="1" x14ac:dyDescent="0.35">
      <c r="B388" s="13">
        <v>0</v>
      </c>
      <c r="C388" s="13">
        <v>1</v>
      </c>
      <c r="D388" s="13">
        <v>1</v>
      </c>
      <c r="E388" s="13">
        <v>0</v>
      </c>
      <c r="F388" s="13">
        <v>7</v>
      </c>
      <c r="G388" s="13">
        <v>0</v>
      </c>
      <c r="H388" s="13">
        <v>3</v>
      </c>
      <c r="I388" s="13">
        <v>0</v>
      </c>
      <c r="J388" s="13">
        <v>1</v>
      </c>
      <c r="K388" s="13">
        <v>3</v>
      </c>
      <c r="L388" s="13">
        <v>0</v>
      </c>
      <c r="M388" s="13">
        <v>6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4" t="s">
        <v>320</v>
      </c>
      <c r="T388" s="4" t="s">
        <v>12</v>
      </c>
      <c r="U388" s="37">
        <v>0</v>
      </c>
      <c r="V388" s="37">
        <v>0</v>
      </c>
      <c r="W388" s="37">
        <v>40</v>
      </c>
      <c r="X388" s="37">
        <v>56.4</v>
      </c>
      <c r="Y388" s="37">
        <v>0</v>
      </c>
      <c r="Z388" s="37">
        <v>0</v>
      </c>
      <c r="AA388" s="37">
        <f>U388+V388+W388+X388+Y388+Z388</f>
        <v>96.4</v>
      </c>
      <c r="AB388" s="15">
        <v>2018</v>
      </c>
      <c r="AD388"/>
      <c r="AG388" s="3"/>
      <c r="AH388" s="12"/>
    </row>
    <row r="389" spans="2:34" ht="56.25" x14ac:dyDescent="0.3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4" t="s">
        <v>319</v>
      </c>
      <c r="T389" s="4" t="s">
        <v>32</v>
      </c>
      <c r="U389" s="15">
        <v>0</v>
      </c>
      <c r="V389" s="15">
        <v>0</v>
      </c>
      <c r="W389" s="15">
        <v>1</v>
      </c>
      <c r="X389" s="15">
        <v>1</v>
      </c>
      <c r="Y389" s="15">
        <v>0</v>
      </c>
      <c r="Z389" s="15">
        <v>0</v>
      </c>
      <c r="AA389" s="15">
        <f>SUM(U389:Z389)</f>
        <v>2</v>
      </c>
      <c r="AB389" s="15">
        <v>2018</v>
      </c>
      <c r="AD389"/>
      <c r="AG389" s="3"/>
      <c r="AH389" s="12"/>
    </row>
    <row r="390" spans="2:34" ht="56.25" x14ac:dyDescent="0.3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4" t="s">
        <v>321</v>
      </c>
      <c r="T390" s="4" t="s">
        <v>44</v>
      </c>
      <c r="U390" s="15">
        <v>0</v>
      </c>
      <c r="V390" s="15">
        <v>0</v>
      </c>
      <c r="W390" s="15">
        <v>1</v>
      </c>
      <c r="X390" s="15">
        <v>1</v>
      </c>
      <c r="Y390" s="15">
        <v>0</v>
      </c>
      <c r="Z390" s="15">
        <v>0</v>
      </c>
      <c r="AA390" s="15">
        <v>1</v>
      </c>
      <c r="AB390" s="15">
        <v>2018</v>
      </c>
      <c r="AD390"/>
      <c r="AG390" s="3"/>
      <c r="AH390" s="12"/>
    </row>
    <row r="391" spans="2:34" ht="37.5" x14ac:dyDescent="0.3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4" t="s">
        <v>322</v>
      </c>
      <c r="T391" s="4" t="s">
        <v>16</v>
      </c>
      <c r="U391" s="16">
        <v>0</v>
      </c>
      <c r="V391" s="16">
        <v>0</v>
      </c>
      <c r="W391" s="16">
        <v>100</v>
      </c>
      <c r="X391" s="16">
        <v>100</v>
      </c>
      <c r="Y391" s="16">
        <v>0</v>
      </c>
      <c r="Z391" s="16">
        <v>0</v>
      </c>
      <c r="AA391" s="16">
        <v>100</v>
      </c>
      <c r="AB391" s="15">
        <v>2018</v>
      </c>
      <c r="AD391"/>
      <c r="AG391" s="3"/>
      <c r="AH391" s="12"/>
    </row>
    <row r="392" spans="2:34" ht="37.5" x14ac:dyDescent="0.35">
      <c r="B392" s="13">
        <v>0</v>
      </c>
      <c r="C392" s="13">
        <v>1</v>
      </c>
      <c r="D392" s="13">
        <v>1</v>
      </c>
      <c r="E392" s="13">
        <v>0</v>
      </c>
      <c r="F392" s="13">
        <v>7</v>
      </c>
      <c r="G392" s="13">
        <v>0</v>
      </c>
      <c r="H392" s="13">
        <v>3</v>
      </c>
      <c r="I392" s="13">
        <v>0</v>
      </c>
      <c r="J392" s="13">
        <v>1</v>
      </c>
      <c r="K392" s="13">
        <v>3</v>
      </c>
      <c r="L392" s="13">
        <v>0</v>
      </c>
      <c r="M392" s="13">
        <v>6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4" t="s">
        <v>323</v>
      </c>
      <c r="T392" s="4" t="s">
        <v>12</v>
      </c>
      <c r="U392" s="37">
        <v>0</v>
      </c>
      <c r="V392" s="37">
        <v>0</v>
      </c>
      <c r="W392" s="37">
        <v>0</v>
      </c>
      <c r="X392" s="37">
        <v>21.7</v>
      </c>
      <c r="Y392" s="37">
        <v>0</v>
      </c>
      <c r="Z392" s="37">
        <v>0</v>
      </c>
      <c r="AA392" s="37">
        <f>U392+V392+W392+X392+Y392+Z392</f>
        <v>21.7</v>
      </c>
      <c r="AB392" s="15">
        <v>2018</v>
      </c>
      <c r="AD392"/>
      <c r="AG392" s="3"/>
      <c r="AH392" s="12"/>
    </row>
    <row r="393" spans="2:34" ht="56.25" x14ac:dyDescent="0.3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4" t="s">
        <v>324</v>
      </c>
      <c r="T393" s="4" t="s">
        <v>32</v>
      </c>
      <c r="U393" s="15">
        <v>0</v>
      </c>
      <c r="V393" s="15">
        <v>0</v>
      </c>
      <c r="W393" s="15">
        <v>0</v>
      </c>
      <c r="X393" s="15">
        <v>1</v>
      </c>
      <c r="Y393" s="15">
        <v>0</v>
      </c>
      <c r="Z393" s="15">
        <v>0</v>
      </c>
      <c r="AA393" s="35">
        <f>U393+V393+W393+X393+Y393+Z393</f>
        <v>1</v>
      </c>
      <c r="AB393" s="15">
        <v>2018</v>
      </c>
      <c r="AD393"/>
      <c r="AG393" s="3"/>
      <c r="AH393" s="12"/>
    </row>
    <row r="394" spans="2:34" ht="75.75" customHeight="1" x14ac:dyDescent="0.35">
      <c r="B394" s="13">
        <v>0</v>
      </c>
      <c r="C394" s="13">
        <v>1</v>
      </c>
      <c r="D394" s="13">
        <v>1</v>
      </c>
      <c r="E394" s="13">
        <v>0</v>
      </c>
      <c r="F394" s="13">
        <v>7</v>
      </c>
      <c r="G394" s="13">
        <v>0</v>
      </c>
      <c r="H394" s="13">
        <v>3</v>
      </c>
      <c r="I394" s="13">
        <v>0</v>
      </c>
      <c r="J394" s="13">
        <v>1</v>
      </c>
      <c r="K394" s="13">
        <v>3</v>
      </c>
      <c r="L394" s="13">
        <v>0</v>
      </c>
      <c r="M394" s="13">
        <v>7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21" t="s">
        <v>325</v>
      </c>
      <c r="T394" s="22" t="s">
        <v>12</v>
      </c>
      <c r="U394" s="23">
        <f t="shared" ref="U394:AA394" si="35">U396+U397</f>
        <v>0</v>
      </c>
      <c r="V394" s="23">
        <f t="shared" si="35"/>
        <v>0</v>
      </c>
      <c r="W394" s="23">
        <f t="shared" si="35"/>
        <v>2885.7</v>
      </c>
      <c r="X394" s="23">
        <f t="shared" si="35"/>
        <v>0</v>
      </c>
      <c r="Y394" s="23">
        <f t="shared" si="35"/>
        <v>0</v>
      </c>
      <c r="Z394" s="23">
        <f t="shared" si="35"/>
        <v>0</v>
      </c>
      <c r="AA394" s="23">
        <f t="shared" si="35"/>
        <v>2885.7</v>
      </c>
      <c r="AB394" s="25">
        <v>2017</v>
      </c>
      <c r="AD394"/>
      <c r="AG394" s="3"/>
      <c r="AH394" s="12"/>
    </row>
    <row r="395" spans="2:34" ht="59.25" customHeight="1" x14ac:dyDescent="0.3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4" t="s">
        <v>326</v>
      </c>
      <c r="T395" s="4" t="s">
        <v>32</v>
      </c>
      <c r="U395" s="15">
        <v>0</v>
      </c>
      <c r="V395" s="15">
        <v>0</v>
      </c>
      <c r="W395" s="15">
        <v>1</v>
      </c>
      <c r="X395" s="15">
        <v>0</v>
      </c>
      <c r="Y395" s="15">
        <v>0</v>
      </c>
      <c r="Z395" s="15">
        <v>0</v>
      </c>
      <c r="AA395" s="15">
        <v>1</v>
      </c>
      <c r="AB395" s="15">
        <v>2017</v>
      </c>
      <c r="AD395"/>
      <c r="AG395" s="3"/>
      <c r="AH395" s="12"/>
    </row>
    <row r="396" spans="2:34" ht="50.25" customHeight="1" x14ac:dyDescent="0.35">
      <c r="B396" s="13">
        <v>0</v>
      </c>
      <c r="C396" s="13">
        <v>1</v>
      </c>
      <c r="D396" s="13">
        <v>1</v>
      </c>
      <c r="E396" s="13">
        <v>0</v>
      </c>
      <c r="F396" s="13">
        <v>7</v>
      </c>
      <c r="G396" s="13">
        <v>0</v>
      </c>
      <c r="H396" s="13">
        <v>3</v>
      </c>
      <c r="I396" s="13">
        <v>0</v>
      </c>
      <c r="J396" s="13">
        <v>1</v>
      </c>
      <c r="K396" s="13">
        <v>3</v>
      </c>
      <c r="L396" s="13">
        <v>0</v>
      </c>
      <c r="M396" s="13">
        <v>7</v>
      </c>
      <c r="N396" s="13" t="s">
        <v>79</v>
      </c>
      <c r="O396" s="13">
        <v>0</v>
      </c>
      <c r="P396" s="13">
        <v>2</v>
      </c>
      <c r="Q396" s="13">
        <v>7</v>
      </c>
      <c r="R396" s="13" t="s">
        <v>271</v>
      </c>
      <c r="S396" s="105" t="s">
        <v>327</v>
      </c>
      <c r="T396" s="103" t="s">
        <v>12</v>
      </c>
      <c r="U396" s="29">
        <v>0</v>
      </c>
      <c r="V396" s="29">
        <v>0</v>
      </c>
      <c r="W396" s="29">
        <v>30</v>
      </c>
      <c r="X396" s="29">
        <v>0</v>
      </c>
      <c r="Y396" s="29">
        <v>0</v>
      </c>
      <c r="Z396" s="29">
        <v>0</v>
      </c>
      <c r="AA396" s="29">
        <f>U396+V396+W396+X396+Y396+Z396</f>
        <v>30</v>
      </c>
      <c r="AB396" s="15">
        <v>2017</v>
      </c>
      <c r="AD396"/>
      <c r="AG396" s="3"/>
      <c r="AH396" s="12"/>
    </row>
    <row r="397" spans="2:34" ht="61.5" customHeight="1" x14ac:dyDescent="0.35">
      <c r="B397" s="13">
        <v>0</v>
      </c>
      <c r="C397" s="13">
        <v>1</v>
      </c>
      <c r="D397" s="13">
        <v>1</v>
      </c>
      <c r="E397" s="13">
        <v>0</v>
      </c>
      <c r="F397" s="13">
        <v>7</v>
      </c>
      <c r="G397" s="13">
        <v>0</v>
      </c>
      <c r="H397" s="13">
        <v>3</v>
      </c>
      <c r="I397" s="13">
        <v>0</v>
      </c>
      <c r="J397" s="13">
        <v>1</v>
      </c>
      <c r="K397" s="13">
        <v>3</v>
      </c>
      <c r="L397" s="13">
        <v>0</v>
      </c>
      <c r="M397" s="13">
        <v>7</v>
      </c>
      <c r="N397" s="13" t="s">
        <v>82</v>
      </c>
      <c r="O397" s="13">
        <v>0</v>
      </c>
      <c r="P397" s="13">
        <v>2</v>
      </c>
      <c r="Q397" s="13">
        <v>7</v>
      </c>
      <c r="R397" s="13" t="s">
        <v>272</v>
      </c>
      <c r="S397" s="106"/>
      <c r="T397" s="104"/>
      <c r="U397" s="29">
        <v>0</v>
      </c>
      <c r="V397" s="29">
        <v>0</v>
      </c>
      <c r="W397" s="29">
        <v>2855.7</v>
      </c>
      <c r="X397" s="29">
        <v>0</v>
      </c>
      <c r="Y397" s="29">
        <v>0</v>
      </c>
      <c r="Z397" s="29">
        <v>0</v>
      </c>
      <c r="AA397" s="29">
        <f>U397+V397+W397+X397+Y397+Z397</f>
        <v>2855.7</v>
      </c>
      <c r="AB397" s="15">
        <v>2017</v>
      </c>
      <c r="AD397"/>
      <c r="AG397" s="3"/>
      <c r="AH397" s="12"/>
    </row>
    <row r="398" spans="2:34" ht="59.25" customHeight="1" x14ac:dyDescent="0.3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4" t="s">
        <v>326</v>
      </c>
      <c r="T398" s="4" t="s">
        <v>32</v>
      </c>
      <c r="U398" s="15">
        <v>0</v>
      </c>
      <c r="V398" s="15">
        <v>0</v>
      </c>
      <c r="W398" s="15">
        <v>1</v>
      </c>
      <c r="X398" s="15">
        <v>0</v>
      </c>
      <c r="Y398" s="15">
        <v>0</v>
      </c>
      <c r="Z398" s="15">
        <v>0</v>
      </c>
      <c r="AA398" s="15">
        <v>1</v>
      </c>
      <c r="AB398" s="15">
        <v>2017</v>
      </c>
      <c r="AD398"/>
      <c r="AG398" s="3"/>
      <c r="AH398" s="12"/>
    </row>
    <row r="399" spans="2:34" ht="129" customHeight="1" x14ac:dyDescent="0.3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4" t="s">
        <v>328</v>
      </c>
      <c r="T399" s="4" t="s">
        <v>44</v>
      </c>
      <c r="U399" s="15">
        <v>0</v>
      </c>
      <c r="V399" s="15">
        <v>0</v>
      </c>
      <c r="W399" s="15">
        <v>1</v>
      </c>
      <c r="X399" s="15">
        <v>0</v>
      </c>
      <c r="Y399" s="15">
        <v>0</v>
      </c>
      <c r="Z399" s="15">
        <v>0</v>
      </c>
      <c r="AA399" s="15">
        <f>SUM(U399:Z399)</f>
        <v>1</v>
      </c>
      <c r="AB399" s="15">
        <v>2017</v>
      </c>
      <c r="AD399"/>
      <c r="AG399" s="3"/>
      <c r="AH399" s="12"/>
    </row>
    <row r="400" spans="2:34" ht="57" customHeight="1" x14ac:dyDescent="0.3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4" t="s">
        <v>329</v>
      </c>
      <c r="T400" s="4" t="s">
        <v>16</v>
      </c>
      <c r="U400" s="16">
        <v>0</v>
      </c>
      <c r="V400" s="16">
        <v>0</v>
      </c>
      <c r="W400" s="16">
        <v>100</v>
      </c>
      <c r="X400" s="16">
        <v>0</v>
      </c>
      <c r="Y400" s="16">
        <v>0</v>
      </c>
      <c r="Z400" s="16">
        <v>0</v>
      </c>
      <c r="AA400" s="16">
        <v>100</v>
      </c>
      <c r="AB400" s="15">
        <v>2017</v>
      </c>
      <c r="AD400"/>
      <c r="AG400" s="3"/>
      <c r="AH400" s="12"/>
    </row>
    <row r="401" spans="2:34" ht="75" x14ac:dyDescent="0.35">
      <c r="B401" s="13">
        <v>0</v>
      </c>
      <c r="C401" s="13">
        <v>1</v>
      </c>
      <c r="D401" s="13">
        <v>1</v>
      </c>
      <c r="E401" s="13">
        <v>0</v>
      </c>
      <c r="F401" s="13">
        <v>7</v>
      </c>
      <c r="G401" s="13">
        <v>0</v>
      </c>
      <c r="H401" s="13">
        <v>7</v>
      </c>
      <c r="I401" s="13">
        <v>0</v>
      </c>
      <c r="J401" s="13">
        <v>1</v>
      </c>
      <c r="K401" s="13">
        <v>4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21" t="s">
        <v>330</v>
      </c>
      <c r="T401" s="22" t="s">
        <v>12</v>
      </c>
      <c r="U401" s="23">
        <f t="shared" ref="U401:AA401" si="36">U402+U428+U442+U454</f>
        <v>76090.700000000012</v>
      </c>
      <c r="V401" s="23">
        <f t="shared" si="36"/>
        <v>84779.500000000015</v>
      </c>
      <c r="W401" s="23">
        <f t="shared" si="36"/>
        <v>96092.3</v>
      </c>
      <c r="X401" s="23">
        <f t="shared" si="36"/>
        <v>101535.00000000001</v>
      </c>
      <c r="Y401" s="24">
        <f t="shared" si="36"/>
        <v>117606.29999999999</v>
      </c>
      <c r="Z401" s="24">
        <f t="shared" si="36"/>
        <v>107937.5</v>
      </c>
      <c r="AA401" s="24">
        <f t="shared" si="36"/>
        <v>584041.30000000005</v>
      </c>
      <c r="AB401" s="43">
        <v>2020</v>
      </c>
      <c r="AG401" s="3"/>
      <c r="AH401" s="12"/>
    </row>
    <row r="402" spans="2:34" ht="56.25" x14ac:dyDescent="0.35">
      <c r="B402" s="13">
        <v>0</v>
      </c>
      <c r="C402" s="13">
        <v>1</v>
      </c>
      <c r="D402" s="13">
        <v>1</v>
      </c>
      <c r="E402" s="13">
        <v>0</v>
      </c>
      <c r="F402" s="13">
        <v>7</v>
      </c>
      <c r="G402" s="13">
        <v>0</v>
      </c>
      <c r="H402" s="13">
        <v>7</v>
      </c>
      <c r="I402" s="13">
        <v>0</v>
      </c>
      <c r="J402" s="13">
        <v>1</v>
      </c>
      <c r="K402" s="13">
        <v>4</v>
      </c>
      <c r="L402" s="13">
        <v>0</v>
      </c>
      <c r="M402" s="13">
        <v>1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21" t="s">
        <v>331</v>
      </c>
      <c r="T402" s="22" t="s">
        <v>12</v>
      </c>
      <c r="U402" s="23">
        <f t="shared" ref="U402:AA402" si="37">U405+U406+U409+U410+U413+U414+U416+U417+U420+U422+U423+U425+U426</f>
        <v>66681.600000000006</v>
      </c>
      <c r="V402" s="23">
        <f t="shared" si="37"/>
        <v>75175.400000000009</v>
      </c>
      <c r="W402" s="23">
        <f t="shared" si="37"/>
        <v>86133.8</v>
      </c>
      <c r="X402" s="23">
        <f t="shared" si="37"/>
        <v>93099.8</v>
      </c>
      <c r="Y402" s="24">
        <f t="shared" si="37"/>
        <v>102382.9</v>
      </c>
      <c r="Z402" s="24">
        <f t="shared" si="37"/>
        <v>93999.1</v>
      </c>
      <c r="AA402" s="24">
        <f t="shared" si="37"/>
        <v>517472.60000000003</v>
      </c>
      <c r="AB402" s="43">
        <v>2020</v>
      </c>
      <c r="AG402" s="3"/>
      <c r="AH402" s="12"/>
    </row>
    <row r="403" spans="2:34" ht="38.25" customHeight="1" x14ac:dyDescent="0.4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4" t="s">
        <v>332</v>
      </c>
      <c r="T403" s="4" t="s">
        <v>28</v>
      </c>
      <c r="U403" s="26">
        <v>12850</v>
      </c>
      <c r="V403" s="26">
        <v>12900</v>
      </c>
      <c r="W403" s="26">
        <v>12950</v>
      </c>
      <c r="X403" s="26">
        <v>12950</v>
      </c>
      <c r="Y403" s="27">
        <v>12950</v>
      </c>
      <c r="Z403" s="91">
        <v>3986</v>
      </c>
      <c r="AA403" s="27">
        <f>U403+V403+W403+X403+Y403+Z403</f>
        <v>68586</v>
      </c>
      <c r="AB403" s="18">
        <v>2020</v>
      </c>
      <c r="AC403" s="62"/>
      <c r="AD403" s="80"/>
      <c r="AG403" s="3"/>
      <c r="AH403" s="12"/>
    </row>
    <row r="404" spans="2:34" ht="75" x14ac:dyDescent="0.4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4" t="s">
        <v>333</v>
      </c>
      <c r="T404" s="4" t="s">
        <v>16</v>
      </c>
      <c r="U404" s="16">
        <v>80</v>
      </c>
      <c r="V404" s="16">
        <v>80</v>
      </c>
      <c r="W404" s="16">
        <v>80</v>
      </c>
      <c r="X404" s="16">
        <v>80</v>
      </c>
      <c r="Y404" s="20">
        <v>80</v>
      </c>
      <c r="Z404" s="90">
        <v>80</v>
      </c>
      <c r="AA404" s="20">
        <v>80</v>
      </c>
      <c r="AB404" s="18">
        <v>2020</v>
      </c>
      <c r="AC404" s="80"/>
      <c r="AD404" s="42"/>
      <c r="AG404" s="3"/>
      <c r="AH404" s="12"/>
    </row>
    <row r="405" spans="2:34" ht="35.25" customHeight="1" x14ac:dyDescent="0.35">
      <c r="B405" s="13">
        <v>0</v>
      </c>
      <c r="C405" s="13">
        <v>1</v>
      </c>
      <c r="D405" s="13">
        <v>1</v>
      </c>
      <c r="E405" s="13">
        <v>0</v>
      </c>
      <c r="F405" s="13">
        <v>7</v>
      </c>
      <c r="G405" s="13">
        <v>0</v>
      </c>
      <c r="H405" s="13">
        <v>7</v>
      </c>
      <c r="I405" s="13">
        <v>0</v>
      </c>
      <c r="J405" s="13">
        <v>1</v>
      </c>
      <c r="K405" s="13">
        <v>4</v>
      </c>
      <c r="L405" s="13">
        <v>0</v>
      </c>
      <c r="M405" s="13">
        <v>1</v>
      </c>
      <c r="N405" s="13" t="s">
        <v>36</v>
      </c>
      <c r="O405" s="13">
        <v>0</v>
      </c>
      <c r="P405" s="13">
        <v>2</v>
      </c>
      <c r="Q405" s="13">
        <v>4</v>
      </c>
      <c r="R405" s="13">
        <v>0</v>
      </c>
      <c r="S405" s="105" t="s">
        <v>334</v>
      </c>
      <c r="T405" s="103" t="s">
        <v>12</v>
      </c>
      <c r="U405" s="29">
        <v>27821.4</v>
      </c>
      <c r="V405" s="29">
        <v>36460.300000000003</v>
      </c>
      <c r="W405" s="29">
        <v>42018</v>
      </c>
      <c r="X405" s="29">
        <v>41026</v>
      </c>
      <c r="Y405" s="30">
        <v>47231.7</v>
      </c>
      <c r="Z405" s="30">
        <v>44957</v>
      </c>
      <c r="AA405" s="30">
        <f>U405+V405+W405+X405+Y405+Z405</f>
        <v>239514.40000000002</v>
      </c>
      <c r="AB405" s="18">
        <v>2020</v>
      </c>
      <c r="AC405" s="47"/>
      <c r="AD405" s="42"/>
      <c r="AG405" s="3"/>
      <c r="AH405" s="12"/>
    </row>
    <row r="406" spans="2:34" ht="42" customHeight="1" x14ac:dyDescent="0.35">
      <c r="B406" s="13">
        <v>0</v>
      </c>
      <c r="C406" s="13">
        <v>1</v>
      </c>
      <c r="D406" s="13">
        <v>1</v>
      </c>
      <c r="E406" s="13">
        <v>0</v>
      </c>
      <c r="F406" s="13">
        <v>7</v>
      </c>
      <c r="G406" s="13">
        <v>0</v>
      </c>
      <c r="H406" s="13">
        <v>7</v>
      </c>
      <c r="I406" s="13">
        <v>0</v>
      </c>
      <c r="J406" s="13">
        <v>1</v>
      </c>
      <c r="K406" s="13">
        <v>4</v>
      </c>
      <c r="L406" s="13">
        <v>0</v>
      </c>
      <c r="M406" s="13">
        <v>1</v>
      </c>
      <c r="N406" s="13">
        <v>1</v>
      </c>
      <c r="O406" s="13">
        <v>0</v>
      </c>
      <c r="P406" s="13">
        <v>2</v>
      </c>
      <c r="Q406" s="13">
        <v>4</v>
      </c>
      <c r="R406" s="13">
        <v>0</v>
      </c>
      <c r="S406" s="106"/>
      <c r="T406" s="104"/>
      <c r="U406" s="29">
        <v>26959.7</v>
      </c>
      <c r="V406" s="29">
        <v>27498.1</v>
      </c>
      <c r="W406" s="29">
        <v>28875</v>
      </c>
      <c r="X406" s="29">
        <v>30117</v>
      </c>
      <c r="Y406" s="30">
        <v>29619.200000000001</v>
      </c>
      <c r="Z406" s="30">
        <v>30388</v>
      </c>
      <c r="AA406" s="30">
        <f>U406+V406+W406+X406+Y406+Z406</f>
        <v>173457</v>
      </c>
      <c r="AB406" s="18">
        <v>2020</v>
      </c>
      <c r="AC406" s="61"/>
      <c r="AD406" s="42"/>
      <c r="AG406" s="3"/>
      <c r="AH406" s="12"/>
    </row>
    <row r="407" spans="2:34" ht="37.5" x14ac:dyDescent="0.3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4" t="s">
        <v>335</v>
      </c>
      <c r="T407" s="4" t="s">
        <v>32</v>
      </c>
      <c r="U407" s="15">
        <v>9</v>
      </c>
      <c r="V407" s="15">
        <v>9</v>
      </c>
      <c r="W407" s="15">
        <v>9</v>
      </c>
      <c r="X407" s="15">
        <v>9</v>
      </c>
      <c r="Y407" s="18">
        <v>9</v>
      </c>
      <c r="Z407" s="18">
        <v>9</v>
      </c>
      <c r="AA407" s="18">
        <v>9</v>
      </c>
      <c r="AB407" s="18">
        <v>2020</v>
      </c>
      <c r="AC407" s="46"/>
      <c r="AD407" s="42"/>
      <c r="AG407" s="3"/>
      <c r="AH407" s="12"/>
    </row>
    <row r="408" spans="2:34" ht="37.5" x14ac:dyDescent="0.3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4" t="s">
        <v>336</v>
      </c>
      <c r="T408" s="4" t="s">
        <v>28</v>
      </c>
      <c r="U408" s="26">
        <v>5036</v>
      </c>
      <c r="V408" s="26">
        <v>4556</v>
      </c>
      <c r="W408" s="26">
        <v>5251</v>
      </c>
      <c r="X408" s="26">
        <v>5396</v>
      </c>
      <c r="Y408" s="27">
        <v>5396</v>
      </c>
      <c r="Z408" s="27">
        <v>0</v>
      </c>
      <c r="AA408" s="27">
        <f>U408+V408+W408+X408+Y408+Z408</f>
        <v>25635</v>
      </c>
      <c r="AB408" s="18">
        <v>2019</v>
      </c>
      <c r="AC408" s="46"/>
      <c r="AD408" s="42"/>
      <c r="AG408" s="3"/>
      <c r="AH408" s="12"/>
    </row>
    <row r="409" spans="2:34" x14ac:dyDescent="0.35">
      <c r="B409" s="13">
        <v>0</v>
      </c>
      <c r="C409" s="13">
        <v>1</v>
      </c>
      <c r="D409" s="13">
        <v>1</v>
      </c>
      <c r="E409" s="13">
        <v>0</v>
      </c>
      <c r="F409" s="13">
        <v>7</v>
      </c>
      <c r="G409" s="13">
        <v>0</v>
      </c>
      <c r="H409" s="13">
        <v>7</v>
      </c>
      <c r="I409" s="13">
        <v>0</v>
      </c>
      <c r="J409" s="13">
        <v>1</v>
      </c>
      <c r="K409" s="13">
        <v>4</v>
      </c>
      <c r="L409" s="13">
        <v>0</v>
      </c>
      <c r="M409" s="13">
        <v>1</v>
      </c>
      <c r="N409" s="13" t="s">
        <v>36</v>
      </c>
      <c r="O409" s="13">
        <v>0</v>
      </c>
      <c r="P409" s="13">
        <v>2</v>
      </c>
      <c r="Q409" s="13">
        <v>4</v>
      </c>
      <c r="R409" s="13">
        <v>0</v>
      </c>
      <c r="S409" s="105" t="s">
        <v>337</v>
      </c>
      <c r="T409" s="103" t="s">
        <v>12</v>
      </c>
      <c r="U409" s="29">
        <v>2001</v>
      </c>
      <c r="V409" s="29">
        <v>697.3</v>
      </c>
      <c r="W409" s="29">
        <v>3833.9</v>
      </c>
      <c r="X409" s="29">
        <v>5231</v>
      </c>
      <c r="Y409" s="30">
        <v>4933.1000000000004</v>
      </c>
      <c r="Z409" s="30">
        <v>3695.7</v>
      </c>
      <c r="AA409" s="30">
        <f>U409+V409+W409+X409+Y409+Z409</f>
        <v>20392.000000000004</v>
      </c>
      <c r="AB409" s="18">
        <v>2020</v>
      </c>
      <c r="AC409" s="47"/>
      <c r="AD409" s="42"/>
      <c r="AG409" s="3"/>
      <c r="AH409" s="12"/>
    </row>
    <row r="410" spans="2:34" ht="54" customHeight="1" x14ac:dyDescent="0.35">
      <c r="B410" s="13">
        <v>0</v>
      </c>
      <c r="C410" s="13">
        <v>1</v>
      </c>
      <c r="D410" s="13">
        <v>1</v>
      </c>
      <c r="E410" s="13">
        <v>0</v>
      </c>
      <c r="F410" s="13">
        <v>7</v>
      </c>
      <c r="G410" s="13">
        <v>0</v>
      </c>
      <c r="H410" s="13">
        <v>7</v>
      </c>
      <c r="I410" s="13">
        <v>0</v>
      </c>
      <c r="J410" s="13">
        <v>1</v>
      </c>
      <c r="K410" s="13">
        <v>4</v>
      </c>
      <c r="L410" s="13">
        <v>0</v>
      </c>
      <c r="M410" s="13">
        <v>1</v>
      </c>
      <c r="N410" s="13">
        <v>1</v>
      </c>
      <c r="O410" s="13">
        <v>0</v>
      </c>
      <c r="P410" s="13">
        <v>2</v>
      </c>
      <c r="Q410" s="13">
        <v>4</v>
      </c>
      <c r="R410" s="13">
        <v>0</v>
      </c>
      <c r="S410" s="106"/>
      <c r="T410" s="104"/>
      <c r="U410" s="29">
        <v>3587.8</v>
      </c>
      <c r="V410" s="29">
        <v>4551.8</v>
      </c>
      <c r="W410" s="29">
        <v>4908</v>
      </c>
      <c r="X410" s="29">
        <v>5512</v>
      </c>
      <c r="Y410" s="30">
        <v>5460.3</v>
      </c>
      <c r="Z410" s="30">
        <v>6429</v>
      </c>
      <c r="AA410" s="30">
        <f>U410+V410+W410+X410+Y410+Z410</f>
        <v>30448.899999999998</v>
      </c>
      <c r="AB410" s="18">
        <v>2020</v>
      </c>
      <c r="AC410" s="61"/>
      <c r="AD410" s="42"/>
      <c r="AG410" s="3"/>
      <c r="AH410" s="12"/>
    </row>
    <row r="411" spans="2:34" ht="37.5" x14ac:dyDescent="0.3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4" t="s">
        <v>335</v>
      </c>
      <c r="T411" s="4" t="s">
        <v>32</v>
      </c>
      <c r="U411" s="15">
        <v>52</v>
      </c>
      <c r="V411" s="15">
        <v>52</v>
      </c>
      <c r="W411" s="15">
        <v>52</v>
      </c>
      <c r="X411" s="15">
        <v>52</v>
      </c>
      <c r="Y411" s="18">
        <v>51</v>
      </c>
      <c r="Z411" s="18">
        <v>51</v>
      </c>
      <c r="AA411" s="18">
        <v>51</v>
      </c>
      <c r="AB411" s="18">
        <v>2020</v>
      </c>
      <c r="AC411" s="46"/>
      <c r="AD411" s="42"/>
      <c r="AG411" s="3"/>
      <c r="AH411" s="12"/>
    </row>
    <row r="412" spans="2:34" ht="40.5" customHeight="1" x14ac:dyDescent="0.3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4" t="s">
        <v>338</v>
      </c>
      <c r="T412" s="4" t="s">
        <v>28</v>
      </c>
      <c r="U412" s="26">
        <v>4845</v>
      </c>
      <c r="V412" s="26">
        <v>4845</v>
      </c>
      <c r="W412" s="26">
        <v>4845</v>
      </c>
      <c r="X412" s="26">
        <v>4400</v>
      </c>
      <c r="Y412" s="27">
        <v>4600</v>
      </c>
      <c r="Z412" s="27">
        <v>0</v>
      </c>
      <c r="AA412" s="27">
        <f>SUM(U412:Z412)</f>
        <v>23535</v>
      </c>
      <c r="AB412" s="18">
        <v>2019</v>
      </c>
      <c r="AC412" s="48"/>
      <c r="AD412" s="42"/>
      <c r="AG412" s="3"/>
      <c r="AH412" s="12"/>
    </row>
    <row r="413" spans="2:34" ht="33.75" customHeight="1" x14ac:dyDescent="0.35">
      <c r="B413" s="13">
        <v>0</v>
      </c>
      <c r="C413" s="13">
        <v>1</v>
      </c>
      <c r="D413" s="13">
        <v>1</v>
      </c>
      <c r="E413" s="13">
        <v>0</v>
      </c>
      <c r="F413" s="13">
        <v>7</v>
      </c>
      <c r="G413" s="13">
        <v>0</v>
      </c>
      <c r="H413" s="13">
        <v>7</v>
      </c>
      <c r="I413" s="13">
        <v>0</v>
      </c>
      <c r="J413" s="13">
        <v>1</v>
      </c>
      <c r="K413" s="13">
        <v>4</v>
      </c>
      <c r="L413" s="13">
        <v>0</v>
      </c>
      <c r="M413" s="13">
        <v>1</v>
      </c>
      <c r="N413" s="13" t="s">
        <v>36</v>
      </c>
      <c r="O413" s="13">
        <v>0</v>
      </c>
      <c r="P413" s="13">
        <v>2</v>
      </c>
      <c r="Q413" s="13">
        <v>4</v>
      </c>
      <c r="R413" s="13">
        <v>0</v>
      </c>
      <c r="S413" s="105" t="s">
        <v>339</v>
      </c>
      <c r="T413" s="103" t="s">
        <v>12</v>
      </c>
      <c r="U413" s="29">
        <v>2059</v>
      </c>
      <c r="V413" s="29">
        <v>1880</v>
      </c>
      <c r="W413" s="29">
        <v>2954</v>
      </c>
      <c r="X413" s="29">
        <v>3210.8</v>
      </c>
      <c r="Y413" s="30">
        <v>3539.4</v>
      </c>
      <c r="Z413" s="30">
        <v>3576.3</v>
      </c>
      <c r="AA413" s="30">
        <f>U413+V413+W413+X413+Y413+Z413</f>
        <v>17219.5</v>
      </c>
      <c r="AB413" s="18">
        <v>2020</v>
      </c>
      <c r="AC413" s="61"/>
      <c r="AD413" s="42"/>
      <c r="AG413" s="3"/>
      <c r="AH413" s="12"/>
    </row>
    <row r="414" spans="2:34" ht="44.25" customHeight="1" x14ac:dyDescent="0.35">
      <c r="B414" s="13">
        <v>0</v>
      </c>
      <c r="C414" s="13">
        <v>1</v>
      </c>
      <c r="D414" s="13">
        <v>1</v>
      </c>
      <c r="E414" s="13">
        <v>0</v>
      </c>
      <c r="F414" s="13">
        <v>7</v>
      </c>
      <c r="G414" s="13">
        <v>0</v>
      </c>
      <c r="H414" s="13">
        <v>7</v>
      </c>
      <c r="I414" s="13">
        <v>0</v>
      </c>
      <c r="J414" s="13">
        <v>1</v>
      </c>
      <c r="K414" s="13">
        <v>4</v>
      </c>
      <c r="L414" s="13">
        <v>0</v>
      </c>
      <c r="M414" s="13">
        <v>1</v>
      </c>
      <c r="N414" s="13">
        <v>1</v>
      </c>
      <c r="O414" s="13">
        <v>0</v>
      </c>
      <c r="P414" s="13">
        <v>2</v>
      </c>
      <c r="Q414" s="13">
        <v>4</v>
      </c>
      <c r="R414" s="13">
        <v>0</v>
      </c>
      <c r="S414" s="106"/>
      <c r="T414" s="104"/>
      <c r="U414" s="29">
        <v>1005</v>
      </c>
      <c r="V414" s="29">
        <v>724.3</v>
      </c>
      <c r="W414" s="29">
        <v>400</v>
      </c>
      <c r="X414" s="29">
        <v>572.5</v>
      </c>
      <c r="Y414" s="30">
        <v>1040.4000000000001</v>
      </c>
      <c r="Z414" s="30">
        <v>1100</v>
      </c>
      <c r="AA414" s="30">
        <f>U414+V414+W414+X414+Y414+Z414</f>
        <v>4842.2000000000007</v>
      </c>
      <c r="AB414" s="18">
        <v>2020</v>
      </c>
      <c r="AC414" s="46"/>
      <c r="AD414" s="42"/>
      <c r="AG414" s="3"/>
      <c r="AH414" s="12"/>
    </row>
    <row r="415" spans="2:34" ht="37.5" x14ac:dyDescent="0.3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4" t="s">
        <v>340</v>
      </c>
      <c r="T415" s="4" t="s">
        <v>28</v>
      </c>
      <c r="U415" s="18">
        <v>364</v>
      </c>
      <c r="V415" s="18">
        <v>364</v>
      </c>
      <c r="W415" s="18">
        <v>370</v>
      </c>
      <c r="X415" s="18">
        <v>370</v>
      </c>
      <c r="Y415" s="18">
        <v>378</v>
      </c>
      <c r="Z415" s="18">
        <v>0</v>
      </c>
      <c r="AA415" s="27">
        <f>SUM(U415:Z415)</f>
        <v>1846</v>
      </c>
      <c r="AB415" s="18">
        <v>2019</v>
      </c>
      <c r="AC415" s="49"/>
      <c r="AG415" s="3"/>
      <c r="AH415" s="12"/>
    </row>
    <row r="416" spans="2:34" x14ac:dyDescent="0.35">
      <c r="B416" s="13">
        <v>0</v>
      </c>
      <c r="C416" s="13">
        <v>1</v>
      </c>
      <c r="D416" s="13">
        <v>1</v>
      </c>
      <c r="E416" s="13">
        <v>0</v>
      </c>
      <c r="F416" s="13">
        <v>7</v>
      </c>
      <c r="G416" s="13">
        <v>0</v>
      </c>
      <c r="H416" s="13">
        <v>7</v>
      </c>
      <c r="I416" s="13">
        <v>0</v>
      </c>
      <c r="J416" s="13">
        <v>1</v>
      </c>
      <c r="K416" s="13">
        <v>4</v>
      </c>
      <c r="L416" s="13">
        <v>0</v>
      </c>
      <c r="M416" s="13">
        <v>1</v>
      </c>
      <c r="N416" s="13" t="s">
        <v>36</v>
      </c>
      <c r="O416" s="13">
        <v>0</v>
      </c>
      <c r="P416" s="13">
        <v>2</v>
      </c>
      <c r="Q416" s="13">
        <v>4</v>
      </c>
      <c r="R416" s="13">
        <v>0</v>
      </c>
      <c r="S416" s="105" t="s">
        <v>341</v>
      </c>
      <c r="T416" s="103" t="s">
        <v>12</v>
      </c>
      <c r="U416" s="40">
        <v>46</v>
      </c>
      <c r="V416" s="40">
        <v>41.8</v>
      </c>
      <c r="W416" s="40">
        <v>83.1</v>
      </c>
      <c r="X416" s="40">
        <v>247</v>
      </c>
      <c r="Y416" s="40">
        <v>80.099999999999994</v>
      </c>
      <c r="Z416" s="40">
        <v>80.099999999999994</v>
      </c>
      <c r="AA416" s="40">
        <f>U416+V416+W416+X416+Y416+Z416</f>
        <v>578.1</v>
      </c>
      <c r="AB416" s="18">
        <v>2020</v>
      </c>
      <c r="AG416" s="3"/>
      <c r="AH416" s="12"/>
    </row>
    <row r="417" spans="2:34" ht="32.25" customHeight="1" x14ac:dyDescent="0.35">
      <c r="B417" s="13">
        <v>0</v>
      </c>
      <c r="C417" s="13">
        <v>1</v>
      </c>
      <c r="D417" s="13">
        <v>1</v>
      </c>
      <c r="E417" s="13">
        <v>0</v>
      </c>
      <c r="F417" s="13">
        <v>7</v>
      </c>
      <c r="G417" s="13">
        <v>0</v>
      </c>
      <c r="H417" s="13">
        <v>7</v>
      </c>
      <c r="I417" s="13">
        <v>0</v>
      </c>
      <c r="J417" s="13">
        <v>1</v>
      </c>
      <c r="K417" s="13">
        <v>4</v>
      </c>
      <c r="L417" s="13">
        <v>0</v>
      </c>
      <c r="M417" s="13">
        <v>1</v>
      </c>
      <c r="N417" s="13">
        <v>1</v>
      </c>
      <c r="O417" s="13">
        <v>0</v>
      </c>
      <c r="P417" s="13">
        <v>2</v>
      </c>
      <c r="Q417" s="13">
        <v>4</v>
      </c>
      <c r="R417" s="13">
        <v>0</v>
      </c>
      <c r="S417" s="106"/>
      <c r="T417" s="104"/>
      <c r="U417" s="40">
        <v>110.7</v>
      </c>
      <c r="V417" s="40">
        <v>142.80000000000001</v>
      </c>
      <c r="W417" s="40">
        <v>156</v>
      </c>
      <c r="X417" s="40">
        <v>166</v>
      </c>
      <c r="Y417" s="40">
        <v>115.4</v>
      </c>
      <c r="Z417" s="40">
        <v>166.6</v>
      </c>
      <c r="AA417" s="40">
        <f>U417+V417+W417+X417+Y417+Z417</f>
        <v>857.5</v>
      </c>
      <c r="AB417" s="18">
        <v>2020</v>
      </c>
      <c r="AC417" s="44"/>
      <c r="AG417" s="3"/>
      <c r="AH417" s="12"/>
    </row>
    <row r="418" spans="2:34" ht="37.5" x14ac:dyDescent="0.3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4" t="s">
        <v>342</v>
      </c>
      <c r="T418" s="4" t="s">
        <v>32</v>
      </c>
      <c r="U418" s="18">
        <v>3</v>
      </c>
      <c r="V418" s="18">
        <v>3</v>
      </c>
      <c r="W418" s="18">
        <v>4</v>
      </c>
      <c r="X418" s="18">
        <v>4</v>
      </c>
      <c r="Y418" s="18">
        <v>3</v>
      </c>
      <c r="Z418" s="18">
        <v>4</v>
      </c>
      <c r="AA418" s="18">
        <f>SUM(U418:Z418)</f>
        <v>21</v>
      </c>
      <c r="AB418" s="18">
        <v>2020</v>
      </c>
      <c r="AG418" s="3"/>
      <c r="AH418" s="12"/>
    </row>
    <row r="419" spans="2:34" ht="37.5" x14ac:dyDescent="0.3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4" t="s">
        <v>343</v>
      </c>
      <c r="T419" s="4" t="s">
        <v>28</v>
      </c>
      <c r="U419" s="18">
        <v>220</v>
      </c>
      <c r="V419" s="18">
        <v>250</v>
      </c>
      <c r="W419" s="18">
        <v>250</v>
      </c>
      <c r="X419" s="18">
        <v>280</v>
      </c>
      <c r="Y419" s="18">
        <v>280</v>
      </c>
      <c r="Z419" s="18">
        <v>0</v>
      </c>
      <c r="AA419" s="27">
        <f>SUM(U419:Z419)</f>
        <v>1280</v>
      </c>
      <c r="AB419" s="18">
        <v>2019</v>
      </c>
      <c r="AC419" s="49"/>
      <c r="AG419" s="3"/>
      <c r="AH419" s="12"/>
    </row>
    <row r="420" spans="2:34" ht="69" customHeight="1" x14ac:dyDescent="0.35">
      <c r="B420" s="13">
        <v>0</v>
      </c>
      <c r="C420" s="13">
        <v>1</v>
      </c>
      <c r="D420" s="13">
        <v>1</v>
      </c>
      <c r="E420" s="13">
        <v>0</v>
      </c>
      <c r="F420" s="13">
        <v>7</v>
      </c>
      <c r="G420" s="13">
        <v>0</v>
      </c>
      <c r="H420" s="13">
        <v>7</v>
      </c>
      <c r="I420" s="13">
        <v>0</v>
      </c>
      <c r="J420" s="13">
        <v>1</v>
      </c>
      <c r="K420" s="13">
        <v>4</v>
      </c>
      <c r="L420" s="13">
        <v>0</v>
      </c>
      <c r="M420" s="13">
        <v>1</v>
      </c>
      <c r="N420" s="13" t="s">
        <v>36</v>
      </c>
      <c r="O420" s="13">
        <v>0</v>
      </c>
      <c r="P420" s="13">
        <v>2</v>
      </c>
      <c r="Q420" s="13">
        <v>4</v>
      </c>
      <c r="R420" s="13">
        <v>0</v>
      </c>
      <c r="S420" s="14" t="s">
        <v>344</v>
      </c>
      <c r="T420" s="4" t="s">
        <v>12</v>
      </c>
      <c r="U420" s="30">
        <v>1018.6</v>
      </c>
      <c r="V420" s="30">
        <v>1079</v>
      </c>
      <c r="W420" s="30">
        <v>1212.5999999999999</v>
      </c>
      <c r="X420" s="30">
        <v>1395</v>
      </c>
      <c r="Y420" s="30">
        <v>1998.6</v>
      </c>
      <c r="Z420" s="30">
        <v>2149.4</v>
      </c>
      <c r="AA420" s="30">
        <f>U420+V420+W420+X420+Y420+Z420</f>
        <v>8853.1999999999989</v>
      </c>
      <c r="AB420" s="18">
        <v>2020</v>
      </c>
      <c r="AG420" s="3"/>
      <c r="AH420" s="12"/>
    </row>
    <row r="421" spans="2:34" ht="40.5" customHeight="1" x14ac:dyDescent="0.3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4" t="s">
        <v>345</v>
      </c>
      <c r="T421" s="4" t="s">
        <v>28</v>
      </c>
      <c r="U421" s="27">
        <v>1541</v>
      </c>
      <c r="V421" s="27">
        <v>1290</v>
      </c>
      <c r="W421" s="27">
        <v>1290</v>
      </c>
      <c r="X421" s="27">
        <v>1290</v>
      </c>
      <c r="Y421" s="27">
        <v>981</v>
      </c>
      <c r="Z421" s="27">
        <v>981</v>
      </c>
      <c r="AA421" s="27">
        <f>U421+V421+W421+X421+Y421+Z421</f>
        <v>7373</v>
      </c>
      <c r="AB421" s="18">
        <v>2020</v>
      </c>
      <c r="AG421" s="3"/>
      <c r="AH421" s="12"/>
    </row>
    <row r="422" spans="2:34" ht="36" customHeight="1" x14ac:dyDescent="0.35">
      <c r="B422" s="81">
        <v>0</v>
      </c>
      <c r="C422" s="81">
        <v>1</v>
      </c>
      <c r="D422" s="81">
        <v>1</v>
      </c>
      <c r="E422" s="81">
        <v>0</v>
      </c>
      <c r="F422" s="81">
        <v>7</v>
      </c>
      <c r="G422" s="81">
        <v>0</v>
      </c>
      <c r="H422" s="81">
        <v>7</v>
      </c>
      <c r="I422" s="81">
        <v>0</v>
      </c>
      <c r="J422" s="81">
        <v>1</v>
      </c>
      <c r="K422" s="81">
        <v>4</v>
      </c>
      <c r="L422" s="81">
        <v>7</v>
      </c>
      <c r="M422" s="81">
        <v>2</v>
      </c>
      <c r="N422" s="81">
        <v>0</v>
      </c>
      <c r="O422" s="81">
        <v>2</v>
      </c>
      <c r="P422" s="81">
        <v>0</v>
      </c>
      <c r="Q422" s="81">
        <v>0</v>
      </c>
      <c r="R422" s="81">
        <v>0</v>
      </c>
      <c r="S422" s="111" t="s">
        <v>346</v>
      </c>
      <c r="T422" s="113" t="s">
        <v>12</v>
      </c>
      <c r="U422" s="30">
        <v>4.5</v>
      </c>
      <c r="V422" s="30">
        <v>0</v>
      </c>
      <c r="W422" s="30">
        <v>0</v>
      </c>
      <c r="X422" s="30">
        <v>0</v>
      </c>
      <c r="Y422" s="30">
        <v>0</v>
      </c>
      <c r="Z422" s="30">
        <v>0</v>
      </c>
      <c r="AA422" s="30">
        <f>U422+V422+W422+X422+Y422+Z422</f>
        <v>4.5</v>
      </c>
      <c r="AB422" s="18">
        <v>2015</v>
      </c>
      <c r="AG422" s="3"/>
      <c r="AH422" s="12"/>
    </row>
    <row r="423" spans="2:34" ht="44.25" customHeight="1" x14ac:dyDescent="0.35">
      <c r="B423" s="81">
        <v>0</v>
      </c>
      <c r="C423" s="81">
        <v>1</v>
      </c>
      <c r="D423" s="81">
        <v>1</v>
      </c>
      <c r="E423" s="81">
        <v>0</v>
      </c>
      <c r="F423" s="81">
        <v>7</v>
      </c>
      <c r="G423" s="81">
        <v>0</v>
      </c>
      <c r="H423" s="81">
        <v>7</v>
      </c>
      <c r="I423" s="81">
        <v>0</v>
      </c>
      <c r="J423" s="81">
        <v>1</v>
      </c>
      <c r="K423" s="81">
        <v>4</v>
      </c>
      <c r="L423" s="81">
        <v>0</v>
      </c>
      <c r="M423" s="81">
        <v>1</v>
      </c>
      <c r="N423" s="81">
        <v>1</v>
      </c>
      <c r="O423" s="81">
        <v>0</v>
      </c>
      <c r="P423" s="81">
        <v>2</v>
      </c>
      <c r="Q423" s="81">
        <v>4</v>
      </c>
      <c r="R423" s="81">
        <v>0</v>
      </c>
      <c r="S423" s="112"/>
      <c r="T423" s="114"/>
      <c r="U423" s="30">
        <v>2067.9</v>
      </c>
      <c r="V423" s="30">
        <v>2100</v>
      </c>
      <c r="W423" s="30">
        <v>1693.2</v>
      </c>
      <c r="X423" s="30">
        <v>2818.8</v>
      </c>
      <c r="Y423" s="30">
        <v>2938.9</v>
      </c>
      <c r="Z423" s="30">
        <v>1457</v>
      </c>
      <c r="AA423" s="30">
        <f>U423+V423+W423+X423+Y423+Z423</f>
        <v>13075.8</v>
      </c>
      <c r="AB423" s="18">
        <v>2020</v>
      </c>
      <c r="AC423" s="44"/>
      <c r="AG423" s="3"/>
      <c r="AH423" s="12"/>
    </row>
    <row r="424" spans="2:34" ht="56.25" x14ac:dyDescent="0.35"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2" t="s">
        <v>347</v>
      </c>
      <c r="T424" s="83" t="s">
        <v>32</v>
      </c>
      <c r="U424" s="18">
        <v>4</v>
      </c>
      <c r="V424" s="18">
        <v>0</v>
      </c>
      <c r="W424" s="18">
        <v>0</v>
      </c>
      <c r="X424" s="18">
        <v>1</v>
      </c>
      <c r="Y424" s="18">
        <v>1</v>
      </c>
      <c r="Z424" s="18">
        <v>1</v>
      </c>
      <c r="AA424" s="18">
        <f>SUM(U424:Z424)</f>
        <v>7</v>
      </c>
      <c r="AB424" s="18">
        <v>2020</v>
      </c>
      <c r="AG424" s="3"/>
      <c r="AH424" s="12"/>
    </row>
    <row r="425" spans="2:34" ht="41.25" customHeight="1" x14ac:dyDescent="0.35">
      <c r="B425" s="13">
        <v>0</v>
      </c>
      <c r="C425" s="13">
        <v>1</v>
      </c>
      <c r="D425" s="13">
        <v>1</v>
      </c>
      <c r="E425" s="13">
        <v>0</v>
      </c>
      <c r="F425" s="13">
        <v>7</v>
      </c>
      <c r="G425" s="13">
        <v>0</v>
      </c>
      <c r="H425" s="13">
        <v>7</v>
      </c>
      <c r="I425" s="13">
        <v>0</v>
      </c>
      <c r="J425" s="13">
        <v>1</v>
      </c>
      <c r="K425" s="13">
        <v>4</v>
      </c>
      <c r="L425" s="13">
        <v>0</v>
      </c>
      <c r="M425" s="13">
        <v>1</v>
      </c>
      <c r="N425" s="13">
        <v>1</v>
      </c>
      <c r="O425" s="13">
        <v>1</v>
      </c>
      <c r="P425" s="13">
        <v>2</v>
      </c>
      <c r="Q425" s="13">
        <v>0</v>
      </c>
      <c r="R425" s="13">
        <v>0</v>
      </c>
      <c r="S425" s="105" t="s">
        <v>348</v>
      </c>
      <c r="T425" s="103" t="s">
        <v>12</v>
      </c>
      <c r="U425" s="29">
        <v>0</v>
      </c>
      <c r="V425" s="29">
        <v>0</v>
      </c>
      <c r="W425" s="29">
        <v>0</v>
      </c>
      <c r="X425" s="29">
        <v>2493.5</v>
      </c>
      <c r="Y425" s="29">
        <v>4234.1000000000004</v>
      </c>
      <c r="Z425" s="29">
        <v>0</v>
      </c>
      <c r="AA425" s="29">
        <f>U425+V425+W425+X425+Y425+Z425</f>
        <v>6727.6</v>
      </c>
      <c r="AB425" s="15">
        <v>2019</v>
      </c>
      <c r="AC425" s="44"/>
      <c r="AG425" s="3"/>
      <c r="AH425" s="12"/>
    </row>
    <row r="426" spans="2:34" ht="34.5" customHeight="1" x14ac:dyDescent="0.35">
      <c r="B426" s="13">
        <v>0</v>
      </c>
      <c r="C426" s="13">
        <v>1</v>
      </c>
      <c r="D426" s="13">
        <v>1</v>
      </c>
      <c r="E426" s="13">
        <v>0</v>
      </c>
      <c r="F426" s="13">
        <v>7</v>
      </c>
      <c r="G426" s="13">
        <v>0</v>
      </c>
      <c r="H426" s="13">
        <v>7</v>
      </c>
      <c r="I426" s="13">
        <v>0</v>
      </c>
      <c r="J426" s="13">
        <v>1</v>
      </c>
      <c r="K426" s="13">
        <v>4</v>
      </c>
      <c r="L426" s="13">
        <v>0</v>
      </c>
      <c r="M426" s="13">
        <v>1</v>
      </c>
      <c r="N426" s="13" t="s">
        <v>36</v>
      </c>
      <c r="O426" s="13">
        <v>1</v>
      </c>
      <c r="P426" s="13">
        <v>2</v>
      </c>
      <c r="Q426" s="13">
        <v>0</v>
      </c>
      <c r="R426" s="13">
        <v>0</v>
      </c>
      <c r="S426" s="106"/>
      <c r="T426" s="104"/>
      <c r="U426" s="29">
        <v>0</v>
      </c>
      <c r="V426" s="29">
        <v>0</v>
      </c>
      <c r="W426" s="29">
        <v>0</v>
      </c>
      <c r="X426" s="29">
        <v>310.2</v>
      </c>
      <c r="Y426" s="29">
        <v>1191.7</v>
      </c>
      <c r="Z426" s="29">
        <v>0</v>
      </c>
      <c r="AA426" s="29">
        <f>U426+V426+W426+X426+Y426+Z426</f>
        <v>1501.9</v>
      </c>
      <c r="AB426" s="15">
        <v>2019</v>
      </c>
      <c r="AC426" s="44"/>
      <c r="AG426" s="3"/>
      <c r="AH426" s="12"/>
    </row>
    <row r="427" spans="2:34" ht="56.25" x14ac:dyDescent="0.3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4" t="s">
        <v>37</v>
      </c>
      <c r="T427" s="4" t="s">
        <v>32</v>
      </c>
      <c r="U427" s="26">
        <v>0</v>
      </c>
      <c r="V427" s="26">
        <v>0</v>
      </c>
      <c r="W427" s="26">
        <v>0</v>
      </c>
      <c r="X427" s="26">
        <v>10</v>
      </c>
      <c r="Y427" s="26">
        <v>10</v>
      </c>
      <c r="Z427" s="26">
        <v>0</v>
      </c>
      <c r="AA427" s="26">
        <v>10</v>
      </c>
      <c r="AB427" s="15">
        <v>2019</v>
      </c>
      <c r="AC427" s="44"/>
      <c r="AG427" s="3"/>
      <c r="AH427" s="12"/>
    </row>
    <row r="428" spans="2:34" ht="40.5" customHeight="1" x14ac:dyDescent="0.35">
      <c r="B428" s="13">
        <v>0</v>
      </c>
      <c r="C428" s="13">
        <v>1</v>
      </c>
      <c r="D428" s="13">
        <v>1</v>
      </c>
      <c r="E428" s="13">
        <v>0</v>
      </c>
      <c r="F428" s="13">
        <v>7</v>
      </c>
      <c r="G428" s="13">
        <v>0</v>
      </c>
      <c r="H428" s="13">
        <v>7</v>
      </c>
      <c r="I428" s="13">
        <v>0</v>
      </c>
      <c r="J428" s="13">
        <v>1</v>
      </c>
      <c r="K428" s="13">
        <v>4</v>
      </c>
      <c r="L428" s="13">
        <v>0</v>
      </c>
      <c r="M428" s="13">
        <v>2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21" t="s">
        <v>349</v>
      </c>
      <c r="T428" s="22" t="s">
        <v>12</v>
      </c>
      <c r="U428" s="23">
        <f t="shared" ref="U428:AA428" si="38">U430+U431+U433+U437+U438+U440</f>
        <v>6933.1</v>
      </c>
      <c r="V428" s="23">
        <f t="shared" si="38"/>
        <v>7754.1</v>
      </c>
      <c r="W428" s="23">
        <f t="shared" si="38"/>
        <v>5813.6999999999989</v>
      </c>
      <c r="X428" s="23">
        <f t="shared" si="38"/>
        <v>4994.5999999999995</v>
      </c>
      <c r="Y428" s="23">
        <f t="shared" si="38"/>
        <v>11361.9</v>
      </c>
      <c r="Z428" s="23">
        <f t="shared" si="38"/>
        <v>10653.4</v>
      </c>
      <c r="AA428" s="23">
        <f t="shared" si="38"/>
        <v>47510.799999999996</v>
      </c>
      <c r="AB428" s="25">
        <v>2020</v>
      </c>
      <c r="AG428" s="3"/>
      <c r="AH428" s="12"/>
    </row>
    <row r="429" spans="2:34" ht="37.5" x14ac:dyDescent="0.3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4" t="s">
        <v>350</v>
      </c>
      <c r="T429" s="4" t="s">
        <v>16</v>
      </c>
      <c r="U429" s="16">
        <v>60</v>
      </c>
      <c r="V429" s="16">
        <v>70</v>
      </c>
      <c r="W429" s="16">
        <v>80</v>
      </c>
      <c r="X429" s="16">
        <v>80</v>
      </c>
      <c r="Y429" s="16">
        <v>80</v>
      </c>
      <c r="Z429" s="16">
        <v>80</v>
      </c>
      <c r="AA429" s="16">
        <v>80</v>
      </c>
      <c r="AB429" s="15">
        <v>2020</v>
      </c>
      <c r="AG429" s="3"/>
      <c r="AH429" s="12"/>
    </row>
    <row r="430" spans="2:34" x14ac:dyDescent="0.35">
      <c r="B430" s="13">
        <v>0</v>
      </c>
      <c r="C430" s="13">
        <v>1</v>
      </c>
      <c r="D430" s="13">
        <v>1</v>
      </c>
      <c r="E430" s="13">
        <v>0</v>
      </c>
      <c r="F430" s="13">
        <v>7</v>
      </c>
      <c r="G430" s="13">
        <v>0</v>
      </c>
      <c r="H430" s="13">
        <v>7</v>
      </c>
      <c r="I430" s="13">
        <v>0</v>
      </c>
      <c r="J430" s="13">
        <v>1</v>
      </c>
      <c r="K430" s="13">
        <v>4</v>
      </c>
      <c r="L430" s="13">
        <v>0</v>
      </c>
      <c r="M430" s="13">
        <v>2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01" t="s">
        <v>351</v>
      </c>
      <c r="T430" s="103" t="s">
        <v>77</v>
      </c>
      <c r="U430" s="29">
        <v>3780</v>
      </c>
      <c r="V430" s="29">
        <v>3556.4</v>
      </c>
      <c r="W430" s="29">
        <v>3626.9</v>
      </c>
      <c r="X430" s="29">
        <v>2625.6</v>
      </c>
      <c r="Y430" s="29">
        <v>321.10000000000002</v>
      </c>
      <c r="Z430" s="29">
        <v>191.9</v>
      </c>
      <c r="AA430" s="29">
        <f>U430+V430+W430+X430+Y430+Z430</f>
        <v>14101.9</v>
      </c>
      <c r="AB430" s="15">
        <v>2020</v>
      </c>
      <c r="AC430" s="32"/>
      <c r="AG430" s="3"/>
      <c r="AH430" s="12"/>
    </row>
    <row r="431" spans="2:34" x14ac:dyDescent="0.35">
      <c r="B431" s="13">
        <v>0</v>
      </c>
      <c r="C431" s="13">
        <v>1</v>
      </c>
      <c r="D431" s="13">
        <v>1</v>
      </c>
      <c r="E431" s="13">
        <v>0</v>
      </c>
      <c r="F431" s="13">
        <v>7</v>
      </c>
      <c r="G431" s="13">
        <v>0</v>
      </c>
      <c r="H431" s="13">
        <v>7</v>
      </c>
      <c r="I431" s="13">
        <v>0</v>
      </c>
      <c r="J431" s="13">
        <v>1</v>
      </c>
      <c r="K431" s="13">
        <v>4</v>
      </c>
      <c r="L431" s="13">
        <v>0</v>
      </c>
      <c r="M431" s="13">
        <v>2</v>
      </c>
      <c r="N431" s="13">
        <v>1</v>
      </c>
      <c r="O431" s="13">
        <v>0</v>
      </c>
      <c r="P431" s="13">
        <v>4</v>
      </c>
      <c r="Q431" s="13">
        <v>5</v>
      </c>
      <c r="R431" s="13">
        <v>0</v>
      </c>
      <c r="S431" s="115"/>
      <c r="T431" s="116"/>
      <c r="U431" s="29">
        <v>2798.6</v>
      </c>
      <c r="V431" s="29">
        <v>2798.6</v>
      </c>
      <c r="W431" s="29">
        <v>839</v>
      </c>
      <c r="X431" s="29">
        <v>1804.8</v>
      </c>
      <c r="Y431" s="29">
        <v>7235.8</v>
      </c>
      <c r="Z431" s="29">
        <v>6697</v>
      </c>
      <c r="AA431" s="29">
        <f>U431+V431+W431+X431+Y431+Z431</f>
        <v>22173.8</v>
      </c>
      <c r="AB431" s="15">
        <v>2020</v>
      </c>
      <c r="AC431" s="44"/>
      <c r="AG431" s="3"/>
      <c r="AH431" s="12"/>
    </row>
    <row r="432" spans="2:34" ht="168.75" x14ac:dyDescent="0.3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15"/>
      <c r="T432" s="116"/>
      <c r="U432" s="84" t="s">
        <v>249</v>
      </c>
      <c r="V432" s="37"/>
      <c r="W432" s="37"/>
      <c r="X432" s="37"/>
      <c r="Y432" s="37"/>
      <c r="Z432" s="37"/>
      <c r="AA432" s="84" t="s">
        <v>249</v>
      </c>
      <c r="AB432" s="85"/>
      <c r="AG432" s="3"/>
      <c r="AH432" s="12"/>
    </row>
    <row r="433" spans="2:34" x14ac:dyDescent="0.35">
      <c r="B433" s="13">
        <v>0</v>
      </c>
      <c r="C433" s="13">
        <v>1</v>
      </c>
      <c r="D433" s="13">
        <v>1</v>
      </c>
      <c r="E433" s="13">
        <v>0</v>
      </c>
      <c r="F433" s="13">
        <v>7</v>
      </c>
      <c r="G433" s="13">
        <v>0</v>
      </c>
      <c r="H433" s="13">
        <v>7</v>
      </c>
      <c r="I433" s="13">
        <v>0</v>
      </c>
      <c r="J433" s="13">
        <v>1</v>
      </c>
      <c r="K433" s="13">
        <v>4</v>
      </c>
      <c r="L433" s="13">
        <v>0</v>
      </c>
      <c r="M433" s="13">
        <v>2</v>
      </c>
      <c r="N433" s="13" t="s">
        <v>36</v>
      </c>
      <c r="O433" s="13">
        <v>0</v>
      </c>
      <c r="P433" s="13">
        <v>4</v>
      </c>
      <c r="Q433" s="13">
        <v>5</v>
      </c>
      <c r="R433" s="13">
        <v>0</v>
      </c>
      <c r="S433" s="102"/>
      <c r="T433" s="104"/>
      <c r="U433" s="37">
        <v>0</v>
      </c>
      <c r="V433" s="37">
        <v>0</v>
      </c>
      <c r="W433" s="29">
        <v>564.20000000000005</v>
      </c>
      <c r="X433" s="37">
        <v>560</v>
      </c>
      <c r="Y433" s="29">
        <v>3604.2</v>
      </c>
      <c r="Z433" s="29">
        <v>3764.5</v>
      </c>
      <c r="AA433" s="29">
        <f>U433+V433+W433+X433+Y433+Z433</f>
        <v>8492.9</v>
      </c>
      <c r="AB433" s="15">
        <v>2020</v>
      </c>
      <c r="AC433" s="44"/>
      <c r="AD433"/>
      <c r="AG433" s="3"/>
      <c r="AH433" s="12"/>
    </row>
    <row r="434" spans="2:34" ht="37.5" x14ac:dyDescent="0.3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4" t="s">
        <v>352</v>
      </c>
      <c r="T434" s="4" t="s">
        <v>32</v>
      </c>
      <c r="U434" s="15">
        <v>9</v>
      </c>
      <c r="V434" s="15">
        <v>9</v>
      </c>
      <c r="W434" s="15">
        <v>9</v>
      </c>
      <c r="X434" s="15">
        <v>10</v>
      </c>
      <c r="Y434" s="15">
        <v>10</v>
      </c>
      <c r="Z434" s="15">
        <v>10</v>
      </c>
      <c r="AA434" s="15">
        <v>10</v>
      </c>
      <c r="AB434" s="15">
        <v>2020</v>
      </c>
      <c r="AD434"/>
      <c r="AG434" s="3"/>
      <c r="AH434" s="12"/>
    </row>
    <row r="435" spans="2:34" ht="75" x14ac:dyDescent="0.3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4" t="s">
        <v>353</v>
      </c>
      <c r="T435" s="4" t="s">
        <v>44</v>
      </c>
      <c r="U435" s="15">
        <v>1</v>
      </c>
      <c r="V435" s="15">
        <v>1</v>
      </c>
      <c r="W435" s="15">
        <v>1</v>
      </c>
      <c r="X435" s="15">
        <v>1</v>
      </c>
      <c r="Y435" s="15">
        <v>1</v>
      </c>
      <c r="Z435" s="15">
        <v>1</v>
      </c>
      <c r="AA435" s="15">
        <v>1</v>
      </c>
      <c r="AB435" s="15">
        <v>2020</v>
      </c>
      <c r="AD435"/>
      <c r="AG435" s="3"/>
      <c r="AH435" s="12"/>
    </row>
    <row r="436" spans="2:34" ht="36.75" customHeight="1" x14ac:dyDescent="0.3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4" t="s">
        <v>354</v>
      </c>
      <c r="T436" s="4" t="s">
        <v>16</v>
      </c>
      <c r="U436" s="16">
        <v>100</v>
      </c>
      <c r="V436" s="16">
        <v>100</v>
      </c>
      <c r="W436" s="16">
        <v>100</v>
      </c>
      <c r="X436" s="16">
        <v>100</v>
      </c>
      <c r="Y436" s="16">
        <v>100</v>
      </c>
      <c r="Z436" s="16">
        <v>100</v>
      </c>
      <c r="AA436" s="16">
        <v>100</v>
      </c>
      <c r="AB436" s="15">
        <v>2020</v>
      </c>
      <c r="AD436"/>
      <c r="AG436" s="3"/>
      <c r="AH436" s="12"/>
    </row>
    <row r="437" spans="2:34" x14ac:dyDescent="0.35">
      <c r="B437" s="13">
        <v>0</v>
      </c>
      <c r="C437" s="13">
        <v>1</v>
      </c>
      <c r="D437" s="13">
        <v>1</v>
      </c>
      <c r="E437" s="13">
        <v>0</v>
      </c>
      <c r="F437" s="13">
        <v>7</v>
      </c>
      <c r="G437" s="13">
        <v>0</v>
      </c>
      <c r="H437" s="13">
        <v>7</v>
      </c>
      <c r="I437" s="13">
        <v>0</v>
      </c>
      <c r="J437" s="13">
        <v>1</v>
      </c>
      <c r="K437" s="13">
        <v>4</v>
      </c>
      <c r="L437" s="13">
        <v>0</v>
      </c>
      <c r="M437" s="13">
        <v>2</v>
      </c>
      <c r="N437" s="13" t="s">
        <v>36</v>
      </c>
      <c r="O437" s="13">
        <v>0</v>
      </c>
      <c r="P437" s="13">
        <v>4</v>
      </c>
      <c r="Q437" s="13">
        <v>5</v>
      </c>
      <c r="R437" s="13">
        <v>0</v>
      </c>
      <c r="S437" s="105" t="s">
        <v>355</v>
      </c>
      <c r="T437" s="103" t="s">
        <v>77</v>
      </c>
      <c r="U437" s="29">
        <v>354.5</v>
      </c>
      <c r="V437" s="29">
        <v>70</v>
      </c>
      <c r="W437" s="29">
        <v>207</v>
      </c>
      <c r="X437" s="29">
        <v>0</v>
      </c>
      <c r="Y437" s="29">
        <v>75</v>
      </c>
      <c r="Z437" s="29">
        <v>0</v>
      </c>
      <c r="AA437" s="29">
        <f>U437+V437+W437+X437+Y437+Z437</f>
        <v>706.5</v>
      </c>
      <c r="AB437" s="15">
        <v>2019</v>
      </c>
      <c r="AD437"/>
      <c r="AG437" s="3"/>
      <c r="AH437" s="12"/>
    </row>
    <row r="438" spans="2:34" x14ac:dyDescent="0.35">
      <c r="B438" s="13">
        <v>0</v>
      </c>
      <c r="C438" s="13">
        <v>1</v>
      </c>
      <c r="D438" s="13">
        <v>1</v>
      </c>
      <c r="E438" s="13">
        <v>0</v>
      </c>
      <c r="F438" s="13">
        <v>7</v>
      </c>
      <c r="G438" s="13">
        <v>0</v>
      </c>
      <c r="H438" s="13">
        <v>7</v>
      </c>
      <c r="I438" s="13">
        <v>0</v>
      </c>
      <c r="J438" s="13">
        <v>1</v>
      </c>
      <c r="K438" s="13">
        <v>4</v>
      </c>
      <c r="L438" s="13">
        <v>0</v>
      </c>
      <c r="M438" s="13">
        <v>2</v>
      </c>
      <c r="N438" s="13">
        <v>1</v>
      </c>
      <c r="O438" s="13">
        <v>0</v>
      </c>
      <c r="P438" s="13">
        <v>4</v>
      </c>
      <c r="Q438" s="13">
        <v>5</v>
      </c>
      <c r="R438" s="13">
        <v>0</v>
      </c>
      <c r="S438" s="106"/>
      <c r="T438" s="104"/>
      <c r="U438" s="29">
        <v>0</v>
      </c>
      <c r="V438" s="29">
        <v>1329.1</v>
      </c>
      <c r="W438" s="29">
        <v>528.20000000000005</v>
      </c>
      <c r="X438" s="29">
        <v>0</v>
      </c>
      <c r="Y438" s="29">
        <v>122.4</v>
      </c>
      <c r="Z438" s="29">
        <v>0</v>
      </c>
      <c r="AA438" s="29">
        <f>U438+V438+W438+X438+Y438+Z438</f>
        <v>1979.7</v>
      </c>
      <c r="AB438" s="15">
        <v>2019</v>
      </c>
      <c r="AD438"/>
      <c r="AG438" s="3"/>
      <c r="AH438" s="12"/>
    </row>
    <row r="439" spans="2:34" ht="37.5" x14ac:dyDescent="0.3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4" t="s">
        <v>356</v>
      </c>
      <c r="T439" s="4" t="s">
        <v>32</v>
      </c>
      <c r="U439" s="15">
        <v>8</v>
      </c>
      <c r="V439" s="15">
        <v>8</v>
      </c>
      <c r="W439" s="15">
        <v>9</v>
      </c>
      <c r="X439" s="15">
        <v>0</v>
      </c>
      <c r="Y439" s="15">
        <v>1</v>
      </c>
      <c r="Z439" s="15">
        <v>0</v>
      </c>
      <c r="AA439" s="15">
        <v>9</v>
      </c>
      <c r="AB439" s="15">
        <v>2019</v>
      </c>
      <c r="AD439"/>
      <c r="AG439" s="3"/>
      <c r="AH439" s="12"/>
    </row>
    <row r="440" spans="2:34" ht="79.5" customHeight="1" x14ac:dyDescent="0.35">
      <c r="B440" s="13">
        <v>0</v>
      </c>
      <c r="C440" s="13">
        <v>1</v>
      </c>
      <c r="D440" s="13">
        <v>1</v>
      </c>
      <c r="E440" s="13">
        <v>0</v>
      </c>
      <c r="F440" s="13">
        <v>7</v>
      </c>
      <c r="G440" s="13">
        <v>0</v>
      </c>
      <c r="H440" s="13">
        <v>7</v>
      </c>
      <c r="I440" s="13">
        <v>0</v>
      </c>
      <c r="J440" s="13">
        <v>1</v>
      </c>
      <c r="K440" s="13">
        <v>4</v>
      </c>
      <c r="L440" s="13">
        <v>0</v>
      </c>
      <c r="M440" s="13">
        <v>2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4" t="s">
        <v>357</v>
      </c>
      <c r="T440" s="4" t="s">
        <v>12</v>
      </c>
      <c r="U440" s="37">
        <v>0</v>
      </c>
      <c r="V440" s="37">
        <v>0</v>
      </c>
      <c r="W440" s="37">
        <v>48.4</v>
      </c>
      <c r="X440" s="37">
        <v>4.2</v>
      </c>
      <c r="Y440" s="37">
        <v>3.4</v>
      </c>
      <c r="Z440" s="37">
        <v>0</v>
      </c>
      <c r="AA440" s="37">
        <f>U440+V440+W440+X440+Y440+Z440</f>
        <v>56</v>
      </c>
      <c r="AB440" s="15">
        <v>2019</v>
      </c>
      <c r="AD440"/>
      <c r="AG440" s="3"/>
      <c r="AH440" s="12"/>
    </row>
    <row r="441" spans="2:34" ht="37.5" customHeight="1" x14ac:dyDescent="0.3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4" t="s">
        <v>358</v>
      </c>
      <c r="T441" s="4" t="s">
        <v>32</v>
      </c>
      <c r="U441" s="26">
        <v>0</v>
      </c>
      <c r="V441" s="26">
        <v>0</v>
      </c>
      <c r="W441" s="26">
        <v>7</v>
      </c>
      <c r="X441" s="26">
        <v>2</v>
      </c>
      <c r="Y441" s="26">
        <v>2</v>
      </c>
      <c r="Z441" s="26">
        <v>0</v>
      </c>
      <c r="AA441" s="26">
        <f>U441+V441+W441+X441+Y441+Z441</f>
        <v>11</v>
      </c>
      <c r="AB441" s="15">
        <v>2019</v>
      </c>
      <c r="AD441"/>
      <c r="AG441" s="3"/>
      <c r="AH441" s="12"/>
    </row>
    <row r="442" spans="2:34" ht="56.25" x14ac:dyDescent="0.35">
      <c r="B442" s="13">
        <v>0</v>
      </c>
      <c r="C442" s="13">
        <v>1</v>
      </c>
      <c r="D442" s="13">
        <v>1</v>
      </c>
      <c r="E442" s="13">
        <v>0</v>
      </c>
      <c r="F442" s="13">
        <v>7</v>
      </c>
      <c r="G442" s="13">
        <v>0</v>
      </c>
      <c r="H442" s="13">
        <v>7</v>
      </c>
      <c r="I442" s="13">
        <v>0</v>
      </c>
      <c r="J442" s="13">
        <v>1</v>
      </c>
      <c r="K442" s="13">
        <v>4</v>
      </c>
      <c r="L442" s="13">
        <v>0</v>
      </c>
      <c r="M442" s="13">
        <v>3</v>
      </c>
      <c r="N442" s="13">
        <v>0</v>
      </c>
      <c r="O442" s="13">
        <v>0</v>
      </c>
      <c r="P442" s="13">
        <v>0</v>
      </c>
      <c r="Q442" s="13">
        <v>0</v>
      </c>
      <c r="R442" s="13">
        <v>0</v>
      </c>
      <c r="S442" s="21" t="s">
        <v>359</v>
      </c>
      <c r="T442" s="22" t="s">
        <v>12</v>
      </c>
      <c r="U442" s="23">
        <f t="shared" ref="U442:AA442" si="39">U444+U446+U448+U449+U452</f>
        <v>2476</v>
      </c>
      <c r="V442" s="23">
        <f t="shared" si="39"/>
        <v>1850</v>
      </c>
      <c r="W442" s="23">
        <f t="shared" si="39"/>
        <v>4144.8</v>
      </c>
      <c r="X442" s="23">
        <f t="shared" si="39"/>
        <v>3440.6</v>
      </c>
      <c r="Y442" s="23">
        <f t="shared" si="39"/>
        <v>3861.5</v>
      </c>
      <c r="Z442" s="23">
        <f t="shared" si="39"/>
        <v>3285</v>
      </c>
      <c r="AA442" s="23">
        <f t="shared" si="39"/>
        <v>19057.899999999998</v>
      </c>
      <c r="AB442" s="25" t="s">
        <v>26</v>
      </c>
      <c r="AD442"/>
      <c r="AG442" s="3"/>
      <c r="AH442" s="12"/>
    </row>
    <row r="443" spans="2:34" ht="37.5" x14ac:dyDescent="0.3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4" t="s">
        <v>360</v>
      </c>
      <c r="T443" s="4" t="s">
        <v>16</v>
      </c>
      <c r="U443" s="16">
        <v>100</v>
      </c>
      <c r="V443" s="16">
        <v>100</v>
      </c>
      <c r="W443" s="16">
        <v>100</v>
      </c>
      <c r="X443" s="16">
        <v>100</v>
      </c>
      <c r="Y443" s="16">
        <v>100</v>
      </c>
      <c r="Z443" s="16">
        <v>100</v>
      </c>
      <c r="AA443" s="16">
        <v>100</v>
      </c>
      <c r="AB443" s="15">
        <v>2020</v>
      </c>
      <c r="AD443"/>
      <c r="AG443" s="3"/>
      <c r="AH443" s="12"/>
    </row>
    <row r="444" spans="2:34" ht="37.5" x14ac:dyDescent="0.35">
      <c r="B444" s="13">
        <v>0</v>
      </c>
      <c r="C444" s="13">
        <v>1</v>
      </c>
      <c r="D444" s="13">
        <v>1</v>
      </c>
      <c r="E444" s="13">
        <v>0</v>
      </c>
      <c r="F444" s="13">
        <v>7</v>
      </c>
      <c r="G444" s="13">
        <v>0</v>
      </c>
      <c r="H444" s="13">
        <v>7</v>
      </c>
      <c r="I444" s="13">
        <v>0</v>
      </c>
      <c r="J444" s="13">
        <v>1</v>
      </c>
      <c r="K444" s="13">
        <v>4</v>
      </c>
      <c r="L444" s="13">
        <v>0</v>
      </c>
      <c r="M444" s="13">
        <v>3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4" t="s">
        <v>361</v>
      </c>
      <c r="T444" s="4" t="s">
        <v>12</v>
      </c>
      <c r="U444" s="29">
        <v>600</v>
      </c>
      <c r="V444" s="29">
        <v>0</v>
      </c>
      <c r="W444" s="29">
        <v>1349.5</v>
      </c>
      <c r="X444" s="29">
        <v>0</v>
      </c>
      <c r="Y444" s="29">
        <v>0</v>
      </c>
      <c r="Z444" s="29">
        <v>0</v>
      </c>
      <c r="AA444" s="29">
        <f>Z444+Y444+X444+W444+V444+U444</f>
        <v>1949.5</v>
      </c>
      <c r="AB444" s="15">
        <v>2017</v>
      </c>
      <c r="AD444"/>
      <c r="AG444" s="3"/>
      <c r="AH444" s="12"/>
    </row>
    <row r="445" spans="2:34" ht="56.25" x14ac:dyDescent="0.3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4" t="s">
        <v>362</v>
      </c>
      <c r="T445" s="4" t="s">
        <v>32</v>
      </c>
      <c r="U445" s="15">
        <v>9</v>
      </c>
      <c r="V445" s="15">
        <v>9</v>
      </c>
      <c r="W445" s="15">
        <v>9</v>
      </c>
      <c r="X445" s="15">
        <v>0</v>
      </c>
      <c r="Y445" s="15">
        <v>0</v>
      </c>
      <c r="Z445" s="15">
        <v>0</v>
      </c>
      <c r="AA445" s="15">
        <v>9</v>
      </c>
      <c r="AB445" s="15">
        <v>2017</v>
      </c>
      <c r="AD445"/>
      <c r="AG445" s="3"/>
      <c r="AH445" s="12"/>
    </row>
    <row r="446" spans="2:34" ht="37.5" x14ac:dyDescent="0.35">
      <c r="B446" s="13">
        <v>0</v>
      </c>
      <c r="C446" s="13">
        <v>1</v>
      </c>
      <c r="D446" s="13">
        <v>1</v>
      </c>
      <c r="E446" s="13">
        <v>0</v>
      </c>
      <c r="F446" s="13">
        <v>7</v>
      </c>
      <c r="G446" s="13">
        <v>0</v>
      </c>
      <c r="H446" s="13">
        <v>7</v>
      </c>
      <c r="I446" s="13">
        <v>0</v>
      </c>
      <c r="J446" s="13">
        <v>1</v>
      </c>
      <c r="K446" s="13">
        <v>4</v>
      </c>
      <c r="L446" s="13">
        <v>0</v>
      </c>
      <c r="M446" s="13">
        <v>3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4" t="s">
        <v>363</v>
      </c>
      <c r="T446" s="4" t="s">
        <v>12</v>
      </c>
      <c r="U446" s="29">
        <v>1440</v>
      </c>
      <c r="V446" s="29">
        <v>1850</v>
      </c>
      <c r="W446" s="29">
        <v>2632</v>
      </c>
      <c r="X446" s="29">
        <v>2832.5</v>
      </c>
      <c r="Y446" s="29">
        <v>3100</v>
      </c>
      <c r="Z446" s="29">
        <v>3285</v>
      </c>
      <c r="AA446" s="29">
        <f>Z446+Y446+X446+W446+V446+U446</f>
        <v>15139.5</v>
      </c>
      <c r="AB446" s="15">
        <v>2020</v>
      </c>
      <c r="AD446"/>
      <c r="AG446" s="3"/>
      <c r="AH446" s="12"/>
    </row>
    <row r="447" spans="2:34" ht="37.5" x14ac:dyDescent="0.3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4" t="s">
        <v>364</v>
      </c>
      <c r="T447" s="4" t="s">
        <v>16</v>
      </c>
      <c r="U447" s="16">
        <v>100</v>
      </c>
      <c r="V447" s="16">
        <v>100</v>
      </c>
      <c r="W447" s="16">
        <v>100</v>
      </c>
      <c r="X447" s="16">
        <v>100</v>
      </c>
      <c r="Y447" s="16">
        <v>100</v>
      </c>
      <c r="Z447" s="16">
        <v>100</v>
      </c>
      <c r="AA447" s="16">
        <v>100</v>
      </c>
      <c r="AB447" s="15">
        <v>2020</v>
      </c>
      <c r="AD447"/>
      <c r="AG447" s="3"/>
      <c r="AH447" s="12"/>
    </row>
    <row r="448" spans="2:34" ht="18" customHeight="1" x14ac:dyDescent="0.35">
      <c r="B448" s="13">
        <v>0</v>
      </c>
      <c r="C448" s="13">
        <v>1</v>
      </c>
      <c r="D448" s="13">
        <v>1</v>
      </c>
      <c r="E448" s="13">
        <v>0</v>
      </c>
      <c r="F448" s="13">
        <v>7</v>
      </c>
      <c r="G448" s="13">
        <v>0</v>
      </c>
      <c r="H448" s="13">
        <v>7</v>
      </c>
      <c r="I448" s="13">
        <v>0</v>
      </c>
      <c r="J448" s="13">
        <v>1</v>
      </c>
      <c r="K448" s="13">
        <v>4</v>
      </c>
      <c r="L448" s="13">
        <v>0</v>
      </c>
      <c r="M448" s="13">
        <v>3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05" t="s">
        <v>365</v>
      </c>
      <c r="T448" s="103" t="s">
        <v>12</v>
      </c>
      <c r="U448" s="29">
        <v>436</v>
      </c>
      <c r="V448" s="29">
        <v>0</v>
      </c>
      <c r="W448" s="29">
        <v>0</v>
      </c>
      <c r="X448" s="29">
        <v>0</v>
      </c>
      <c r="Y448" s="29">
        <v>0</v>
      </c>
      <c r="Z448" s="29">
        <v>0</v>
      </c>
      <c r="AA448" s="29">
        <f>U448+V448+W448+X448+Y448+Z448</f>
        <v>436</v>
      </c>
      <c r="AB448" s="15">
        <v>2015</v>
      </c>
      <c r="AD448"/>
      <c r="AG448" s="3"/>
      <c r="AH448" s="12"/>
    </row>
    <row r="449" spans="2:34" x14ac:dyDescent="0.35">
      <c r="B449" s="13">
        <v>0</v>
      </c>
      <c r="C449" s="13">
        <v>1</v>
      </c>
      <c r="D449" s="13">
        <v>1</v>
      </c>
      <c r="E449" s="13">
        <v>0</v>
      </c>
      <c r="F449" s="13">
        <v>7</v>
      </c>
      <c r="G449" s="13">
        <v>0</v>
      </c>
      <c r="H449" s="13">
        <v>7</v>
      </c>
      <c r="I449" s="13">
        <v>0</v>
      </c>
      <c r="J449" s="13">
        <v>1</v>
      </c>
      <c r="K449" s="13">
        <v>4</v>
      </c>
      <c r="L449" s="13">
        <v>0</v>
      </c>
      <c r="M449" s="13">
        <v>3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06"/>
      <c r="T449" s="104"/>
      <c r="U449" s="29">
        <v>0</v>
      </c>
      <c r="V449" s="29">
        <v>0</v>
      </c>
      <c r="W449" s="29">
        <v>0</v>
      </c>
      <c r="X449" s="29">
        <v>608.1</v>
      </c>
      <c r="Y449" s="29">
        <v>761.5</v>
      </c>
      <c r="Z449" s="29">
        <v>0</v>
      </c>
      <c r="AA449" s="29">
        <f>U449+V449+W449+X449+Y449+Z449</f>
        <v>1369.6</v>
      </c>
      <c r="AB449" s="15">
        <v>2019</v>
      </c>
      <c r="AD449"/>
      <c r="AG449" s="3"/>
      <c r="AH449" s="12"/>
    </row>
    <row r="450" spans="2:34" ht="75" x14ac:dyDescent="0.3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4" t="s">
        <v>366</v>
      </c>
      <c r="T450" s="4" t="s">
        <v>32</v>
      </c>
      <c r="U450" s="15">
        <v>8</v>
      </c>
      <c r="V450" s="15">
        <v>8</v>
      </c>
      <c r="W450" s="15">
        <v>8</v>
      </c>
      <c r="X450" s="15">
        <v>0</v>
      </c>
      <c r="Y450" s="15">
        <v>0</v>
      </c>
      <c r="Z450" s="15">
        <v>0</v>
      </c>
      <c r="AA450" s="15">
        <v>8</v>
      </c>
      <c r="AB450" s="15">
        <v>2017</v>
      </c>
      <c r="AD450"/>
      <c r="AG450" s="3"/>
      <c r="AH450" s="12"/>
    </row>
    <row r="451" spans="2:34" ht="75" x14ac:dyDescent="0.3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4" t="s">
        <v>367</v>
      </c>
      <c r="T451" s="4" t="s">
        <v>32</v>
      </c>
      <c r="U451" s="15">
        <v>0</v>
      </c>
      <c r="V451" s="15">
        <v>0</v>
      </c>
      <c r="W451" s="15">
        <v>0</v>
      </c>
      <c r="X451" s="15">
        <v>9</v>
      </c>
      <c r="Y451" s="15">
        <v>9</v>
      </c>
      <c r="Z451" s="15">
        <v>0</v>
      </c>
      <c r="AA451" s="15">
        <v>9</v>
      </c>
      <c r="AB451" s="15">
        <v>2019</v>
      </c>
      <c r="AD451"/>
      <c r="AG451" s="3"/>
      <c r="AH451" s="12"/>
    </row>
    <row r="452" spans="2:34" ht="57" customHeight="1" x14ac:dyDescent="0.35">
      <c r="B452" s="13">
        <v>0</v>
      </c>
      <c r="C452" s="13">
        <v>1</v>
      </c>
      <c r="D452" s="13">
        <v>1</v>
      </c>
      <c r="E452" s="13">
        <v>0</v>
      </c>
      <c r="F452" s="13">
        <v>7</v>
      </c>
      <c r="G452" s="13">
        <v>0</v>
      </c>
      <c r="H452" s="13">
        <v>7</v>
      </c>
      <c r="I452" s="13">
        <v>0</v>
      </c>
      <c r="J452" s="13">
        <v>1</v>
      </c>
      <c r="K452" s="13">
        <v>4</v>
      </c>
      <c r="L452" s="13">
        <v>0</v>
      </c>
      <c r="M452" s="13">
        <v>3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4" t="s">
        <v>368</v>
      </c>
      <c r="T452" s="4" t="s">
        <v>12</v>
      </c>
      <c r="U452" s="29">
        <v>0</v>
      </c>
      <c r="V452" s="29">
        <v>0</v>
      </c>
      <c r="W452" s="37">
        <v>163.30000000000001</v>
      </c>
      <c r="X452" s="37">
        <v>0</v>
      </c>
      <c r="Y452" s="37">
        <v>0</v>
      </c>
      <c r="Z452" s="37">
        <v>0</v>
      </c>
      <c r="AA452" s="37">
        <v>163.30000000000001</v>
      </c>
      <c r="AB452" s="15">
        <v>2017</v>
      </c>
      <c r="AD452"/>
      <c r="AG452" s="3"/>
      <c r="AH452" s="12"/>
    </row>
    <row r="453" spans="2:34" ht="56.25" x14ac:dyDescent="0.3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4" t="s">
        <v>369</v>
      </c>
      <c r="T453" s="4" t="s">
        <v>32</v>
      </c>
      <c r="U453" s="15">
        <v>0</v>
      </c>
      <c r="V453" s="15">
        <v>0</v>
      </c>
      <c r="W453" s="15">
        <v>1</v>
      </c>
      <c r="X453" s="15">
        <v>0</v>
      </c>
      <c r="Y453" s="15">
        <v>0</v>
      </c>
      <c r="Z453" s="15">
        <v>0</v>
      </c>
      <c r="AA453" s="15">
        <v>1</v>
      </c>
      <c r="AB453" s="15">
        <v>2017</v>
      </c>
      <c r="AD453"/>
      <c r="AG453" s="3"/>
      <c r="AH453" s="12"/>
    </row>
    <row r="454" spans="2:34" ht="36.75" customHeight="1" x14ac:dyDescent="0.3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21" t="s">
        <v>370</v>
      </c>
      <c r="T454" s="22" t="s">
        <v>12</v>
      </c>
      <c r="U454" s="23">
        <v>0</v>
      </c>
      <c r="V454" s="23">
        <v>0</v>
      </c>
      <c r="W454" s="23">
        <v>0</v>
      </c>
      <c r="X454" s="23">
        <v>0</v>
      </c>
      <c r="Y454" s="23">
        <v>0</v>
      </c>
      <c r="Z454" s="23">
        <v>0</v>
      </c>
      <c r="AA454" s="23">
        <v>0</v>
      </c>
      <c r="AB454" s="25">
        <v>2020</v>
      </c>
      <c r="AD454"/>
      <c r="AG454" s="3"/>
      <c r="AH454" s="12"/>
    </row>
    <row r="455" spans="2:34" ht="56.25" x14ac:dyDescent="0.3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4" t="s">
        <v>371</v>
      </c>
      <c r="T455" s="4" t="s">
        <v>32</v>
      </c>
      <c r="U455" s="15">
        <v>9</v>
      </c>
      <c r="V455" s="15">
        <v>9</v>
      </c>
      <c r="W455" s="15">
        <v>9</v>
      </c>
      <c r="X455" s="15">
        <v>9</v>
      </c>
      <c r="Y455" s="15">
        <v>9</v>
      </c>
      <c r="Z455" s="18">
        <v>0</v>
      </c>
      <c r="AA455" s="18">
        <v>9</v>
      </c>
      <c r="AB455" s="18">
        <v>2019</v>
      </c>
      <c r="AD455"/>
      <c r="AG455" s="3"/>
      <c r="AH455" s="12"/>
    </row>
    <row r="456" spans="2:34" ht="37.5" x14ac:dyDescent="0.3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4" t="s">
        <v>372</v>
      </c>
      <c r="T456" s="4" t="s">
        <v>44</v>
      </c>
      <c r="U456" s="15">
        <v>1</v>
      </c>
      <c r="V456" s="15">
        <v>1</v>
      </c>
      <c r="W456" s="15">
        <v>1</v>
      </c>
      <c r="X456" s="15">
        <v>1</v>
      </c>
      <c r="Y456" s="15">
        <v>1</v>
      </c>
      <c r="Z456" s="18">
        <v>0</v>
      </c>
      <c r="AA456" s="18">
        <v>1</v>
      </c>
      <c r="AB456" s="18">
        <v>2019</v>
      </c>
      <c r="AC456" s="44"/>
      <c r="AD456"/>
      <c r="AG456" s="3"/>
      <c r="AH456" s="12"/>
    </row>
    <row r="457" spans="2:34" ht="37.5" x14ac:dyDescent="0.3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4" t="s">
        <v>373</v>
      </c>
      <c r="T457" s="4" t="s">
        <v>16</v>
      </c>
      <c r="U457" s="16">
        <v>100</v>
      </c>
      <c r="V457" s="16">
        <v>100</v>
      </c>
      <c r="W457" s="16">
        <v>100</v>
      </c>
      <c r="X457" s="16">
        <v>100</v>
      </c>
      <c r="Y457" s="16">
        <v>100</v>
      </c>
      <c r="Z457" s="20">
        <v>0</v>
      </c>
      <c r="AA457" s="20">
        <v>100</v>
      </c>
      <c r="AB457" s="18">
        <v>2019</v>
      </c>
      <c r="AD457"/>
      <c r="AG457" s="3"/>
      <c r="AH457" s="12"/>
    </row>
    <row r="458" spans="2:34" ht="93.75" x14ac:dyDescent="0.3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4" t="s">
        <v>374</v>
      </c>
      <c r="T458" s="4" t="s">
        <v>44</v>
      </c>
      <c r="U458" s="15">
        <v>1</v>
      </c>
      <c r="V458" s="15">
        <v>1</v>
      </c>
      <c r="W458" s="15">
        <v>1</v>
      </c>
      <c r="X458" s="15">
        <v>1</v>
      </c>
      <c r="Y458" s="15">
        <v>1</v>
      </c>
      <c r="Z458" s="18">
        <v>0</v>
      </c>
      <c r="AA458" s="18">
        <v>1</v>
      </c>
      <c r="AB458" s="18">
        <v>2019</v>
      </c>
      <c r="AD458"/>
      <c r="AG458" s="3"/>
      <c r="AH458" s="12"/>
    </row>
    <row r="459" spans="2:34" ht="37.5" x14ac:dyDescent="0.3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4" t="s">
        <v>375</v>
      </c>
      <c r="T459" s="4" t="s">
        <v>16</v>
      </c>
      <c r="U459" s="16">
        <v>100</v>
      </c>
      <c r="V459" s="16">
        <v>100</v>
      </c>
      <c r="W459" s="16">
        <v>100</v>
      </c>
      <c r="X459" s="16">
        <v>100</v>
      </c>
      <c r="Y459" s="16">
        <v>100</v>
      </c>
      <c r="Z459" s="20">
        <v>0</v>
      </c>
      <c r="AA459" s="20">
        <v>100</v>
      </c>
      <c r="AB459" s="18">
        <v>2019</v>
      </c>
      <c r="AD459"/>
      <c r="AG459" s="3"/>
      <c r="AH459" s="12"/>
    </row>
    <row r="460" spans="2:34" ht="57" customHeight="1" x14ac:dyDescent="0.35">
      <c r="B460" s="86">
        <v>0</v>
      </c>
      <c r="C460" s="13">
        <v>1</v>
      </c>
      <c r="D460" s="13">
        <v>1</v>
      </c>
      <c r="E460" s="13">
        <v>0</v>
      </c>
      <c r="F460" s="13">
        <v>7</v>
      </c>
      <c r="G460" s="13">
        <v>0</v>
      </c>
      <c r="H460" s="13">
        <v>9</v>
      </c>
      <c r="I460" s="13">
        <v>0</v>
      </c>
      <c r="J460" s="13">
        <v>1</v>
      </c>
      <c r="K460" s="13">
        <v>5</v>
      </c>
      <c r="L460" s="13">
        <v>0</v>
      </c>
      <c r="M460" s="13">
        <v>0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21" t="s">
        <v>376</v>
      </c>
      <c r="T460" s="22" t="s">
        <v>12</v>
      </c>
      <c r="U460" s="23">
        <f t="shared" ref="U460:AA460" si="40">U461+U474+U482</f>
        <v>43165.2</v>
      </c>
      <c r="V460" s="23">
        <f t="shared" si="40"/>
        <v>52361</v>
      </c>
      <c r="W460" s="23">
        <f t="shared" si="40"/>
        <v>52669</v>
      </c>
      <c r="X460" s="23">
        <f t="shared" si="40"/>
        <v>54123.5</v>
      </c>
      <c r="Y460" s="23">
        <f t="shared" si="40"/>
        <v>54709</v>
      </c>
      <c r="Z460" s="23">
        <f t="shared" si="40"/>
        <v>56721.8</v>
      </c>
      <c r="AA460" s="23">
        <f t="shared" si="40"/>
        <v>313749.5</v>
      </c>
      <c r="AB460" s="25">
        <v>2020</v>
      </c>
      <c r="AD460"/>
      <c r="AG460" s="3"/>
      <c r="AH460" s="12"/>
    </row>
    <row r="461" spans="2:34" ht="75" x14ac:dyDescent="0.35">
      <c r="B461" s="13">
        <v>0</v>
      </c>
      <c r="C461" s="13">
        <v>1</v>
      </c>
      <c r="D461" s="13">
        <v>1</v>
      </c>
      <c r="E461" s="13">
        <v>0</v>
      </c>
      <c r="F461" s="13">
        <v>7</v>
      </c>
      <c r="G461" s="13">
        <v>0</v>
      </c>
      <c r="H461" s="13">
        <v>9</v>
      </c>
      <c r="I461" s="13">
        <v>0</v>
      </c>
      <c r="J461" s="13">
        <v>1</v>
      </c>
      <c r="K461" s="13">
        <v>5</v>
      </c>
      <c r="L461" s="13">
        <v>0</v>
      </c>
      <c r="M461" s="13">
        <v>1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21" t="s">
        <v>377</v>
      </c>
      <c r="T461" s="22" t="s">
        <v>12</v>
      </c>
      <c r="U461" s="23">
        <f t="shared" ref="U461:AA461" si="41">U463+U464+U469+U471+U472</f>
        <v>5827.2</v>
      </c>
      <c r="V461" s="23">
        <f t="shared" si="41"/>
        <v>7191.2999999999993</v>
      </c>
      <c r="W461" s="23">
        <f t="shared" si="41"/>
        <v>5964</v>
      </c>
      <c r="X461" s="23">
        <f t="shared" si="41"/>
        <v>8056.7</v>
      </c>
      <c r="Y461" s="23">
        <f t="shared" si="41"/>
        <v>8447.6</v>
      </c>
      <c r="Z461" s="23">
        <f t="shared" si="41"/>
        <v>7778</v>
      </c>
      <c r="AA461" s="23">
        <f t="shared" si="41"/>
        <v>43264.799999999996</v>
      </c>
      <c r="AB461" s="25">
        <v>2020</v>
      </c>
      <c r="AD461"/>
      <c r="AG461" s="3"/>
      <c r="AH461" s="12"/>
    </row>
    <row r="462" spans="2:34" ht="112.5" x14ac:dyDescent="0.3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4" t="s">
        <v>378</v>
      </c>
      <c r="T462" s="4" t="s">
        <v>32</v>
      </c>
      <c r="U462" s="15">
        <v>154</v>
      </c>
      <c r="V462" s="15">
        <v>148</v>
      </c>
      <c r="W462" s="15">
        <v>148</v>
      </c>
      <c r="X462" s="15">
        <v>148</v>
      </c>
      <c r="Y462" s="59">
        <v>147</v>
      </c>
      <c r="Z462" s="59">
        <v>145</v>
      </c>
      <c r="AA462" s="59">
        <v>145</v>
      </c>
      <c r="AB462" s="15">
        <v>2020</v>
      </c>
      <c r="AD462"/>
      <c r="AG462" s="3"/>
      <c r="AH462" s="12"/>
    </row>
    <row r="463" spans="2:34" ht="22.5" customHeight="1" x14ac:dyDescent="0.35">
      <c r="B463" s="13">
        <v>0</v>
      </c>
      <c r="C463" s="13">
        <v>0</v>
      </c>
      <c r="D463" s="13">
        <v>0</v>
      </c>
      <c r="E463" s="13">
        <v>0</v>
      </c>
      <c r="F463" s="13">
        <v>7</v>
      </c>
      <c r="G463" s="13">
        <v>0</v>
      </c>
      <c r="H463" s="13">
        <v>9</v>
      </c>
      <c r="I463" s="13">
        <v>0</v>
      </c>
      <c r="J463" s="13">
        <v>1</v>
      </c>
      <c r="K463" s="13">
        <v>5</v>
      </c>
      <c r="L463" s="13">
        <v>0</v>
      </c>
      <c r="M463" s="13">
        <v>1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01" t="s">
        <v>379</v>
      </c>
      <c r="T463" s="103" t="s">
        <v>12</v>
      </c>
      <c r="U463" s="29">
        <v>5827.2</v>
      </c>
      <c r="V463" s="29">
        <v>6050.4</v>
      </c>
      <c r="W463" s="29">
        <v>5964</v>
      </c>
      <c r="X463" s="29">
        <v>8027</v>
      </c>
      <c r="Y463" s="29">
        <v>8447.6</v>
      </c>
      <c r="Z463" s="29">
        <v>7777.4</v>
      </c>
      <c r="AA463" s="29">
        <f>Z463+Y463+X463+W463+V463+U463</f>
        <v>42093.599999999999</v>
      </c>
      <c r="AB463" s="15">
        <v>2020</v>
      </c>
      <c r="AD463"/>
      <c r="AG463" s="3"/>
      <c r="AH463" s="12"/>
    </row>
    <row r="464" spans="2:34" ht="22.5" customHeight="1" x14ac:dyDescent="0.35">
      <c r="B464" s="13">
        <v>0</v>
      </c>
      <c r="C464" s="13">
        <v>0</v>
      </c>
      <c r="D464" s="13">
        <v>0</v>
      </c>
      <c r="E464" s="13">
        <v>1</v>
      </c>
      <c r="F464" s="13">
        <v>0</v>
      </c>
      <c r="G464" s="13">
        <v>0</v>
      </c>
      <c r="H464" s="13">
        <v>4</v>
      </c>
      <c r="I464" s="13">
        <v>0</v>
      </c>
      <c r="J464" s="13">
        <v>1</v>
      </c>
      <c r="K464" s="13">
        <v>5</v>
      </c>
      <c r="L464" s="13">
        <v>0</v>
      </c>
      <c r="M464" s="13">
        <v>1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02"/>
      <c r="T464" s="104"/>
      <c r="U464" s="29">
        <v>0</v>
      </c>
      <c r="V464" s="29">
        <v>0</v>
      </c>
      <c r="W464" s="29">
        <v>0</v>
      </c>
      <c r="X464" s="29">
        <v>0</v>
      </c>
      <c r="Y464" s="29">
        <v>0</v>
      </c>
      <c r="Z464" s="29">
        <v>0.6</v>
      </c>
      <c r="AA464" s="29">
        <f>Z464+Y464+X464+W464+V464+U464</f>
        <v>0.6</v>
      </c>
      <c r="AB464" s="15">
        <v>2020</v>
      </c>
      <c r="AD464"/>
      <c r="AG464" s="3"/>
      <c r="AH464" s="12"/>
    </row>
    <row r="465" spans="2:34" ht="56.25" x14ac:dyDescent="0.3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4" t="s">
        <v>380</v>
      </c>
      <c r="T465" s="4" t="s">
        <v>16</v>
      </c>
      <c r="U465" s="16">
        <v>100</v>
      </c>
      <c r="V465" s="16">
        <v>100</v>
      </c>
      <c r="W465" s="16">
        <v>100</v>
      </c>
      <c r="X465" s="16">
        <v>100</v>
      </c>
      <c r="Y465" s="16">
        <v>100</v>
      </c>
      <c r="Z465" s="16">
        <v>100</v>
      </c>
      <c r="AA465" s="16">
        <v>100</v>
      </c>
      <c r="AB465" s="15">
        <v>2020</v>
      </c>
      <c r="AD465"/>
      <c r="AG465" s="3"/>
      <c r="AH465" s="12"/>
    </row>
    <row r="466" spans="2:34" ht="37.5" x14ac:dyDescent="0.3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4" t="s">
        <v>381</v>
      </c>
      <c r="T466" s="4" t="s">
        <v>16</v>
      </c>
      <c r="U466" s="16">
        <v>100</v>
      </c>
      <c r="V466" s="16">
        <v>100</v>
      </c>
      <c r="W466" s="16">
        <v>100</v>
      </c>
      <c r="X466" s="16">
        <v>100</v>
      </c>
      <c r="Y466" s="16">
        <v>100</v>
      </c>
      <c r="Z466" s="16">
        <v>100</v>
      </c>
      <c r="AA466" s="16">
        <v>100</v>
      </c>
      <c r="AB466" s="15">
        <v>2020</v>
      </c>
      <c r="AG466" s="3"/>
      <c r="AH466" s="12"/>
    </row>
    <row r="467" spans="2:34" ht="58.5" customHeight="1" x14ac:dyDescent="0.3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4" t="s">
        <v>382</v>
      </c>
      <c r="T467" s="4" t="s">
        <v>44</v>
      </c>
      <c r="U467" s="15">
        <v>1</v>
      </c>
      <c r="V467" s="15">
        <v>1</v>
      </c>
      <c r="W467" s="15">
        <v>1</v>
      </c>
      <c r="X467" s="15">
        <v>1</v>
      </c>
      <c r="Y467" s="15">
        <v>1</v>
      </c>
      <c r="Z467" s="15">
        <v>1</v>
      </c>
      <c r="AA467" s="15">
        <v>1</v>
      </c>
      <c r="AB467" s="15">
        <v>2020</v>
      </c>
      <c r="AG467" s="3"/>
      <c r="AH467" s="12"/>
    </row>
    <row r="468" spans="2:34" ht="45.75" customHeight="1" x14ac:dyDescent="0.3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4" t="s">
        <v>383</v>
      </c>
      <c r="T468" s="4" t="s">
        <v>16</v>
      </c>
      <c r="U468" s="16">
        <v>100</v>
      </c>
      <c r="V468" s="16">
        <v>100</v>
      </c>
      <c r="W468" s="16">
        <v>100</v>
      </c>
      <c r="X468" s="16">
        <v>100</v>
      </c>
      <c r="Y468" s="16">
        <v>100</v>
      </c>
      <c r="Z468" s="16">
        <v>100</v>
      </c>
      <c r="AA468" s="16">
        <v>100</v>
      </c>
      <c r="AB468" s="15">
        <v>2020</v>
      </c>
      <c r="AG468" s="3"/>
      <c r="AH468" s="12"/>
    </row>
    <row r="469" spans="2:34" ht="37.5" x14ac:dyDescent="0.35">
      <c r="B469" s="13">
        <v>0</v>
      </c>
      <c r="C469" s="13">
        <v>0</v>
      </c>
      <c r="D469" s="13">
        <v>0</v>
      </c>
      <c r="E469" s="13">
        <v>0</v>
      </c>
      <c r="F469" s="13">
        <v>7</v>
      </c>
      <c r="G469" s="13">
        <v>0</v>
      </c>
      <c r="H469" s="13">
        <v>9</v>
      </c>
      <c r="I469" s="13">
        <v>0</v>
      </c>
      <c r="J469" s="13">
        <v>1</v>
      </c>
      <c r="K469" s="13">
        <v>5</v>
      </c>
      <c r="L469" s="13">
        <v>0</v>
      </c>
      <c r="M469" s="13">
        <v>1</v>
      </c>
      <c r="N469" s="13">
        <v>0</v>
      </c>
      <c r="O469" s="13">
        <v>0</v>
      </c>
      <c r="P469" s="13">
        <v>0</v>
      </c>
      <c r="Q469" s="13">
        <v>0</v>
      </c>
      <c r="R469" s="13">
        <v>0</v>
      </c>
      <c r="S469" s="14" t="s">
        <v>384</v>
      </c>
      <c r="T469" s="4" t="s">
        <v>12</v>
      </c>
      <c r="U469" s="29">
        <v>0</v>
      </c>
      <c r="V469" s="29">
        <v>1140.9000000000001</v>
      </c>
      <c r="W469" s="29">
        <v>0</v>
      </c>
      <c r="X469" s="29">
        <v>0</v>
      </c>
      <c r="Y469" s="29">
        <v>0</v>
      </c>
      <c r="Z469" s="29">
        <v>0</v>
      </c>
      <c r="AA469" s="29">
        <f>U469+V469+W469+X469+Y469+Z469</f>
        <v>1140.9000000000001</v>
      </c>
      <c r="AB469" s="15">
        <v>2016</v>
      </c>
      <c r="AG469" s="3"/>
      <c r="AH469" s="12"/>
    </row>
    <row r="470" spans="2:34" ht="37.5" x14ac:dyDescent="0.3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4" t="s">
        <v>385</v>
      </c>
      <c r="T470" s="4" t="s">
        <v>32</v>
      </c>
      <c r="U470" s="15">
        <v>0</v>
      </c>
      <c r="V470" s="15">
        <v>1</v>
      </c>
      <c r="W470" s="15">
        <v>0</v>
      </c>
      <c r="X470" s="15">
        <v>0</v>
      </c>
      <c r="Y470" s="15">
        <v>0</v>
      </c>
      <c r="Z470" s="15">
        <v>0</v>
      </c>
      <c r="AA470" s="15">
        <v>1</v>
      </c>
      <c r="AB470" s="15">
        <v>2016</v>
      </c>
      <c r="AG470" s="3"/>
      <c r="AH470" s="12"/>
    </row>
    <row r="471" spans="2:34" ht="36" customHeight="1" x14ac:dyDescent="0.35">
      <c r="B471" s="13">
        <v>0</v>
      </c>
      <c r="C471" s="13">
        <v>1</v>
      </c>
      <c r="D471" s="13">
        <v>1</v>
      </c>
      <c r="E471" s="13">
        <v>0</v>
      </c>
      <c r="F471" s="13">
        <v>7</v>
      </c>
      <c r="G471" s="13">
        <v>0</v>
      </c>
      <c r="H471" s="13">
        <v>9</v>
      </c>
      <c r="I471" s="13">
        <v>0</v>
      </c>
      <c r="J471" s="13">
        <v>1</v>
      </c>
      <c r="K471" s="13">
        <v>5</v>
      </c>
      <c r="L471" s="13">
        <v>0</v>
      </c>
      <c r="M471" s="13">
        <v>1</v>
      </c>
      <c r="N471" s="13">
        <v>1</v>
      </c>
      <c r="O471" s="13">
        <v>1</v>
      </c>
      <c r="P471" s="13">
        <v>2</v>
      </c>
      <c r="Q471" s="13">
        <v>0</v>
      </c>
      <c r="R471" s="13">
        <v>0</v>
      </c>
      <c r="S471" s="105" t="s">
        <v>290</v>
      </c>
      <c r="T471" s="103" t="s">
        <v>12</v>
      </c>
      <c r="U471" s="29">
        <v>0</v>
      </c>
      <c r="V471" s="29">
        <v>0</v>
      </c>
      <c r="W471" s="29">
        <v>0</v>
      </c>
      <c r="X471" s="29">
        <v>27</v>
      </c>
      <c r="Y471" s="29">
        <v>0</v>
      </c>
      <c r="Z471" s="29">
        <v>0</v>
      </c>
      <c r="AA471" s="29">
        <f>U471+V471+W471+X471+Y471+Z471</f>
        <v>27</v>
      </c>
      <c r="AB471" s="15">
        <v>2018</v>
      </c>
      <c r="AC471" s="44"/>
      <c r="AG471" s="3"/>
      <c r="AH471" s="12"/>
    </row>
    <row r="472" spans="2:34" ht="40.5" customHeight="1" x14ac:dyDescent="0.35">
      <c r="B472" s="13">
        <v>0</v>
      </c>
      <c r="C472" s="13">
        <v>1</v>
      </c>
      <c r="D472" s="13">
        <v>1</v>
      </c>
      <c r="E472" s="13">
        <v>0</v>
      </c>
      <c r="F472" s="13">
        <v>7</v>
      </c>
      <c r="G472" s="13">
        <v>0</v>
      </c>
      <c r="H472" s="13">
        <v>9</v>
      </c>
      <c r="I472" s="13">
        <v>0</v>
      </c>
      <c r="J472" s="13">
        <v>1</v>
      </c>
      <c r="K472" s="13">
        <v>5</v>
      </c>
      <c r="L472" s="13">
        <v>0</v>
      </c>
      <c r="M472" s="13">
        <v>1</v>
      </c>
      <c r="N472" s="13" t="s">
        <v>36</v>
      </c>
      <c r="O472" s="13">
        <v>1</v>
      </c>
      <c r="P472" s="13">
        <v>2</v>
      </c>
      <c r="Q472" s="13">
        <v>0</v>
      </c>
      <c r="R472" s="13">
        <v>0</v>
      </c>
      <c r="S472" s="106"/>
      <c r="T472" s="104"/>
      <c r="U472" s="29">
        <v>0</v>
      </c>
      <c r="V472" s="29">
        <v>0</v>
      </c>
      <c r="W472" s="29">
        <v>0</v>
      </c>
      <c r="X472" s="29">
        <v>2.7</v>
      </c>
      <c r="Y472" s="29">
        <v>0</v>
      </c>
      <c r="Z472" s="29">
        <v>0</v>
      </c>
      <c r="AA472" s="29">
        <f>U472+V472+W472+X472+Y472+Z472</f>
        <v>2.7</v>
      </c>
      <c r="AB472" s="15">
        <v>2018</v>
      </c>
      <c r="AC472" s="44"/>
      <c r="AD472"/>
      <c r="AG472" s="3"/>
      <c r="AH472" s="12"/>
    </row>
    <row r="473" spans="2:34" ht="56.25" x14ac:dyDescent="0.3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4" t="s">
        <v>37</v>
      </c>
      <c r="T473" s="4" t="s">
        <v>32</v>
      </c>
      <c r="U473" s="26">
        <v>0</v>
      </c>
      <c r="V473" s="26">
        <v>0</v>
      </c>
      <c r="W473" s="26">
        <v>0</v>
      </c>
      <c r="X473" s="26">
        <v>1</v>
      </c>
      <c r="Y473" s="26">
        <v>0</v>
      </c>
      <c r="Z473" s="26">
        <v>0</v>
      </c>
      <c r="AA473" s="26">
        <v>1</v>
      </c>
      <c r="AB473" s="15">
        <v>2018</v>
      </c>
      <c r="AC473" s="44"/>
      <c r="AD473"/>
      <c r="AG473" s="3"/>
      <c r="AH473" s="12"/>
    </row>
    <row r="474" spans="2:34" ht="56.25" x14ac:dyDescent="0.35">
      <c r="B474" s="13">
        <v>0</v>
      </c>
      <c r="C474" s="13">
        <v>1</v>
      </c>
      <c r="D474" s="13">
        <v>1</v>
      </c>
      <c r="E474" s="13">
        <v>0</v>
      </c>
      <c r="F474" s="13">
        <v>7</v>
      </c>
      <c r="G474" s="13">
        <v>0</v>
      </c>
      <c r="H474" s="13">
        <v>9</v>
      </c>
      <c r="I474" s="13">
        <v>0</v>
      </c>
      <c r="J474" s="13">
        <v>1</v>
      </c>
      <c r="K474" s="13">
        <v>5</v>
      </c>
      <c r="L474" s="13">
        <v>0</v>
      </c>
      <c r="M474" s="13">
        <v>2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21" t="s">
        <v>386</v>
      </c>
      <c r="T474" s="22" t="s">
        <v>12</v>
      </c>
      <c r="U474" s="23">
        <f t="shared" ref="U474:AA474" si="42">U476+U477</f>
        <v>27531.5</v>
      </c>
      <c r="V474" s="23">
        <f t="shared" si="42"/>
        <v>28925.4</v>
      </c>
      <c r="W474" s="23">
        <f t="shared" si="42"/>
        <v>30829</v>
      </c>
      <c r="X474" s="23">
        <f t="shared" si="42"/>
        <v>32305.8</v>
      </c>
      <c r="Y474" s="23">
        <f t="shared" si="42"/>
        <v>32467</v>
      </c>
      <c r="Z474" s="23">
        <f t="shared" si="42"/>
        <v>35307.599999999999</v>
      </c>
      <c r="AA474" s="23">
        <f t="shared" si="42"/>
        <v>187366.30000000002</v>
      </c>
      <c r="AB474" s="25">
        <v>2020</v>
      </c>
      <c r="AD474"/>
      <c r="AG474" s="3"/>
      <c r="AH474" s="12"/>
    </row>
    <row r="475" spans="2:34" ht="80.25" customHeight="1" x14ac:dyDescent="0.3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4" t="s">
        <v>387</v>
      </c>
      <c r="T475" s="4" t="s">
        <v>32</v>
      </c>
      <c r="U475" s="15">
        <v>76</v>
      </c>
      <c r="V475" s="15">
        <v>72</v>
      </c>
      <c r="W475" s="15">
        <v>72</v>
      </c>
      <c r="X475" s="15">
        <v>72</v>
      </c>
      <c r="Y475" s="59">
        <v>72</v>
      </c>
      <c r="Z475" s="59">
        <v>66</v>
      </c>
      <c r="AA475" s="59">
        <v>66</v>
      </c>
      <c r="AB475" s="15">
        <v>2020</v>
      </c>
      <c r="AD475"/>
      <c r="AG475" s="3"/>
      <c r="AH475" s="12"/>
    </row>
    <row r="476" spans="2:34" ht="39.75" customHeight="1" x14ac:dyDescent="0.35">
      <c r="B476" s="13">
        <v>0</v>
      </c>
      <c r="C476" s="13">
        <v>1</v>
      </c>
      <c r="D476" s="13">
        <v>1</v>
      </c>
      <c r="E476" s="13">
        <v>0</v>
      </c>
      <c r="F476" s="13">
        <v>7</v>
      </c>
      <c r="G476" s="13">
        <v>0</v>
      </c>
      <c r="H476" s="13">
        <v>9</v>
      </c>
      <c r="I476" s="13">
        <v>0</v>
      </c>
      <c r="J476" s="13">
        <v>1</v>
      </c>
      <c r="K476" s="13">
        <v>5</v>
      </c>
      <c r="L476" s="13">
        <v>0</v>
      </c>
      <c r="M476" s="13">
        <v>2</v>
      </c>
      <c r="N476" s="13">
        <v>0</v>
      </c>
      <c r="O476" s="13">
        <v>0</v>
      </c>
      <c r="P476" s="13">
        <v>0</v>
      </c>
      <c r="Q476" s="13">
        <v>0</v>
      </c>
      <c r="R476" s="13">
        <v>0</v>
      </c>
      <c r="S476" s="101" t="s">
        <v>388</v>
      </c>
      <c r="T476" s="103" t="s">
        <v>12</v>
      </c>
      <c r="U476" s="29">
        <v>27531.5</v>
      </c>
      <c r="V476" s="29">
        <v>28925.4</v>
      </c>
      <c r="W476" s="29">
        <v>30829</v>
      </c>
      <c r="X476" s="29">
        <v>32305.8</v>
      </c>
      <c r="Y476" s="29">
        <v>32467</v>
      </c>
      <c r="Z476" s="29">
        <v>35304</v>
      </c>
      <c r="AA476" s="29">
        <f>Z476+Y476+X476+W476+V476+U476</f>
        <v>187362.7</v>
      </c>
      <c r="AB476" s="15">
        <v>2020</v>
      </c>
      <c r="AD476"/>
      <c r="AG476" s="3"/>
      <c r="AH476" s="12"/>
    </row>
    <row r="477" spans="2:34" ht="24.75" customHeight="1" x14ac:dyDescent="0.35">
      <c r="B477" s="13">
        <v>0</v>
      </c>
      <c r="C477" s="13">
        <v>1</v>
      </c>
      <c r="D477" s="13">
        <v>1</v>
      </c>
      <c r="E477" s="13">
        <v>1</v>
      </c>
      <c r="F477" s="13">
        <v>0</v>
      </c>
      <c r="G477" s="13">
        <v>0</v>
      </c>
      <c r="H477" s="13">
        <v>4</v>
      </c>
      <c r="I477" s="13">
        <v>0</v>
      </c>
      <c r="J477" s="13">
        <v>1</v>
      </c>
      <c r="K477" s="13">
        <v>5</v>
      </c>
      <c r="L477" s="13">
        <v>0</v>
      </c>
      <c r="M477" s="13">
        <v>2</v>
      </c>
      <c r="N477" s="13">
        <v>0</v>
      </c>
      <c r="O477" s="13">
        <v>0</v>
      </c>
      <c r="P477" s="13">
        <v>0</v>
      </c>
      <c r="Q477" s="13">
        <v>0</v>
      </c>
      <c r="R477" s="13">
        <v>0</v>
      </c>
      <c r="S477" s="102"/>
      <c r="T477" s="104"/>
      <c r="U477" s="29">
        <v>0</v>
      </c>
      <c r="V477" s="29">
        <v>0</v>
      </c>
      <c r="W477" s="29">
        <v>0</v>
      </c>
      <c r="X477" s="29">
        <v>0</v>
      </c>
      <c r="Y477" s="29">
        <v>0</v>
      </c>
      <c r="Z477" s="29">
        <v>3.6</v>
      </c>
      <c r="AA477" s="29">
        <f>Z477+Y477+X477+W477+V477+U477</f>
        <v>3.6</v>
      </c>
      <c r="AB477" s="15">
        <v>2020</v>
      </c>
      <c r="AD477"/>
      <c r="AG477" s="3"/>
      <c r="AH477" s="12"/>
    </row>
    <row r="478" spans="2:34" ht="60" customHeight="1" x14ac:dyDescent="0.3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4" t="s">
        <v>380</v>
      </c>
      <c r="T478" s="4" t="s">
        <v>16</v>
      </c>
      <c r="U478" s="16">
        <v>100</v>
      </c>
      <c r="V478" s="16">
        <v>100</v>
      </c>
      <c r="W478" s="16">
        <v>100</v>
      </c>
      <c r="X478" s="16">
        <v>100</v>
      </c>
      <c r="Y478" s="16">
        <v>100</v>
      </c>
      <c r="Z478" s="16">
        <v>100</v>
      </c>
      <c r="AA478" s="16">
        <v>100</v>
      </c>
      <c r="AB478" s="15">
        <v>2020</v>
      </c>
      <c r="AD478"/>
      <c r="AG478" s="3"/>
      <c r="AH478" s="12"/>
    </row>
    <row r="479" spans="2:34" ht="39.75" customHeight="1" x14ac:dyDescent="0.3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4" t="s">
        <v>381</v>
      </c>
      <c r="T479" s="4" t="s">
        <v>16</v>
      </c>
      <c r="U479" s="16">
        <v>100</v>
      </c>
      <c r="V479" s="16">
        <v>100</v>
      </c>
      <c r="W479" s="16">
        <v>100</v>
      </c>
      <c r="X479" s="16">
        <v>100</v>
      </c>
      <c r="Y479" s="16">
        <v>100</v>
      </c>
      <c r="Z479" s="16">
        <v>100</v>
      </c>
      <c r="AA479" s="16">
        <v>100</v>
      </c>
      <c r="AB479" s="15">
        <v>2020</v>
      </c>
      <c r="AD479"/>
      <c r="AG479" s="3"/>
      <c r="AH479" s="12"/>
    </row>
    <row r="480" spans="2:34" ht="75.75" customHeight="1" x14ac:dyDescent="0.3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4" t="s">
        <v>389</v>
      </c>
      <c r="T480" s="4" t="s">
        <v>44</v>
      </c>
      <c r="U480" s="15">
        <v>1</v>
      </c>
      <c r="V480" s="15">
        <v>1</v>
      </c>
      <c r="W480" s="15">
        <v>1</v>
      </c>
      <c r="X480" s="15">
        <v>1</v>
      </c>
      <c r="Y480" s="15">
        <v>1</v>
      </c>
      <c r="Z480" s="15">
        <v>1</v>
      </c>
      <c r="AA480" s="15">
        <v>1</v>
      </c>
      <c r="AB480" s="15">
        <v>2020</v>
      </c>
      <c r="AD480"/>
      <c r="AG480" s="3"/>
      <c r="AH480" s="12"/>
    </row>
    <row r="481" spans="1:34" ht="80.25" customHeight="1" x14ac:dyDescent="0.3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4" t="s">
        <v>390</v>
      </c>
      <c r="T481" s="4" t="s">
        <v>16</v>
      </c>
      <c r="U481" s="16">
        <v>100</v>
      </c>
      <c r="V481" s="16">
        <v>100</v>
      </c>
      <c r="W481" s="16">
        <v>100</v>
      </c>
      <c r="X481" s="16">
        <v>100</v>
      </c>
      <c r="Y481" s="16">
        <v>100</v>
      </c>
      <c r="Z481" s="16">
        <v>100</v>
      </c>
      <c r="AA481" s="16">
        <v>100</v>
      </c>
      <c r="AB481" s="15">
        <v>2020</v>
      </c>
      <c r="AD481"/>
      <c r="AG481" s="3"/>
      <c r="AH481" s="12"/>
    </row>
    <row r="482" spans="1:34" ht="93.75" x14ac:dyDescent="0.35">
      <c r="B482" s="13">
        <v>0</v>
      </c>
      <c r="C482" s="13">
        <v>1</v>
      </c>
      <c r="D482" s="13">
        <v>1</v>
      </c>
      <c r="E482" s="13">
        <v>0</v>
      </c>
      <c r="F482" s="13">
        <v>7</v>
      </c>
      <c r="G482" s="13">
        <v>0</v>
      </c>
      <c r="H482" s="13">
        <v>9</v>
      </c>
      <c r="I482" s="13">
        <v>0</v>
      </c>
      <c r="J482" s="13">
        <v>1</v>
      </c>
      <c r="K482" s="13">
        <v>5</v>
      </c>
      <c r="L482" s="13">
        <v>0</v>
      </c>
      <c r="M482" s="13">
        <v>3</v>
      </c>
      <c r="N482" s="13">
        <v>0</v>
      </c>
      <c r="O482" s="13">
        <v>0</v>
      </c>
      <c r="P482" s="13">
        <v>0</v>
      </c>
      <c r="Q482" s="13">
        <v>0</v>
      </c>
      <c r="R482" s="13">
        <v>0</v>
      </c>
      <c r="S482" s="21" t="s">
        <v>391</v>
      </c>
      <c r="T482" s="22" t="s">
        <v>12</v>
      </c>
      <c r="U482" s="23">
        <f t="shared" ref="U482:AA482" si="43">U484+U489+U490</f>
        <v>9806.5</v>
      </c>
      <c r="V482" s="23">
        <f t="shared" si="43"/>
        <v>16244.3</v>
      </c>
      <c r="W482" s="23">
        <f t="shared" si="43"/>
        <v>15876</v>
      </c>
      <c r="X482" s="23">
        <f t="shared" si="43"/>
        <v>13761</v>
      </c>
      <c r="Y482" s="23">
        <f t="shared" si="43"/>
        <v>13794.4</v>
      </c>
      <c r="Z482" s="23">
        <f t="shared" si="43"/>
        <v>13636.2</v>
      </c>
      <c r="AA482" s="23">
        <f t="shared" si="43"/>
        <v>83118.399999999994</v>
      </c>
      <c r="AB482" s="25">
        <v>2020</v>
      </c>
      <c r="AD482"/>
      <c r="AG482" s="3"/>
      <c r="AH482" s="12"/>
    </row>
    <row r="483" spans="1:34" ht="75" x14ac:dyDescent="0.3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4" t="s">
        <v>392</v>
      </c>
      <c r="T483" s="4" t="s">
        <v>16</v>
      </c>
      <c r="U483" s="16">
        <v>100</v>
      </c>
      <c r="V483" s="16">
        <v>100</v>
      </c>
      <c r="W483" s="16">
        <v>100</v>
      </c>
      <c r="X483" s="16">
        <v>100</v>
      </c>
      <c r="Y483" s="16">
        <v>100</v>
      </c>
      <c r="Z483" s="16">
        <v>100</v>
      </c>
      <c r="AA483" s="16">
        <v>100</v>
      </c>
      <c r="AB483" s="15">
        <v>2020</v>
      </c>
      <c r="AD483"/>
      <c r="AG483" s="3"/>
      <c r="AH483" s="12"/>
    </row>
    <row r="484" spans="1:34" ht="38.25" customHeight="1" x14ac:dyDescent="0.35">
      <c r="B484" s="13">
        <v>0</v>
      </c>
      <c r="C484" s="13">
        <v>1</v>
      </c>
      <c r="D484" s="13">
        <v>1</v>
      </c>
      <c r="E484" s="13">
        <v>0</v>
      </c>
      <c r="F484" s="13">
        <v>7</v>
      </c>
      <c r="G484" s="13">
        <v>0</v>
      </c>
      <c r="H484" s="13">
        <v>9</v>
      </c>
      <c r="I484" s="13">
        <v>0</v>
      </c>
      <c r="J484" s="13">
        <v>1</v>
      </c>
      <c r="K484" s="13">
        <v>5</v>
      </c>
      <c r="L484" s="13">
        <v>0</v>
      </c>
      <c r="M484" s="13">
        <v>3</v>
      </c>
      <c r="N484" s="13">
        <v>0</v>
      </c>
      <c r="O484" s="13">
        <v>0</v>
      </c>
      <c r="P484" s="13">
        <v>0</v>
      </c>
      <c r="Q484" s="13">
        <v>0</v>
      </c>
      <c r="R484" s="13">
        <v>0</v>
      </c>
      <c r="S484" s="14" t="s">
        <v>393</v>
      </c>
      <c r="T484" s="4" t="s">
        <v>12</v>
      </c>
      <c r="U484" s="29">
        <v>9806.5</v>
      </c>
      <c r="V484" s="29">
        <v>16244.3</v>
      </c>
      <c r="W484" s="29">
        <v>15876</v>
      </c>
      <c r="X484" s="29">
        <v>13731.3</v>
      </c>
      <c r="Y484" s="29">
        <v>13740.9</v>
      </c>
      <c r="Z484" s="29">
        <v>13636.2</v>
      </c>
      <c r="AA484" s="29">
        <f>Z484+Y484+X484+W484+V484+U484</f>
        <v>83035.199999999997</v>
      </c>
      <c r="AB484" s="15">
        <v>2020</v>
      </c>
      <c r="AD484"/>
      <c r="AG484" s="3"/>
      <c r="AH484" s="12"/>
    </row>
    <row r="485" spans="1:34" ht="56.25" x14ac:dyDescent="0.3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4" t="s">
        <v>380</v>
      </c>
      <c r="T485" s="4" t="s">
        <v>16</v>
      </c>
      <c r="U485" s="16">
        <v>100</v>
      </c>
      <c r="V485" s="16">
        <v>100</v>
      </c>
      <c r="W485" s="16">
        <v>100</v>
      </c>
      <c r="X485" s="16">
        <v>100</v>
      </c>
      <c r="Y485" s="16">
        <v>100</v>
      </c>
      <c r="Z485" s="16">
        <v>100</v>
      </c>
      <c r="AA485" s="16">
        <v>100</v>
      </c>
      <c r="AB485" s="15">
        <v>2020</v>
      </c>
      <c r="AD485"/>
      <c r="AG485" s="3"/>
      <c r="AH485" s="12"/>
    </row>
    <row r="486" spans="1:34" ht="56.25" x14ac:dyDescent="0.3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14" t="s">
        <v>394</v>
      </c>
      <c r="T486" s="4" t="s">
        <v>44</v>
      </c>
      <c r="U486" s="15">
        <v>1</v>
      </c>
      <c r="V486" s="15">
        <v>1</v>
      </c>
      <c r="W486" s="15">
        <v>1</v>
      </c>
      <c r="X486" s="15">
        <v>1</v>
      </c>
      <c r="Y486" s="15">
        <v>1</v>
      </c>
      <c r="Z486" s="15">
        <v>1</v>
      </c>
      <c r="AA486" s="15">
        <v>1</v>
      </c>
      <c r="AB486" s="15">
        <v>2020</v>
      </c>
      <c r="AD486"/>
      <c r="AG486" s="3"/>
      <c r="AH486" s="12"/>
    </row>
    <row r="487" spans="1:34" ht="37.5" x14ac:dyDescent="0.3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4" t="s">
        <v>395</v>
      </c>
      <c r="T487" s="4" t="s">
        <v>16</v>
      </c>
      <c r="U487" s="16">
        <v>100</v>
      </c>
      <c r="V487" s="16">
        <v>100</v>
      </c>
      <c r="W487" s="16">
        <v>100</v>
      </c>
      <c r="X487" s="16">
        <v>100</v>
      </c>
      <c r="Y487" s="16">
        <v>100</v>
      </c>
      <c r="Z487" s="16">
        <v>100</v>
      </c>
      <c r="AA487" s="16">
        <v>100</v>
      </c>
      <c r="AB487" s="15">
        <v>2020</v>
      </c>
      <c r="AD487"/>
      <c r="AG487" s="3"/>
      <c r="AH487" s="12"/>
    </row>
    <row r="488" spans="1:34" ht="96" customHeight="1" x14ac:dyDescent="0.3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4" t="s">
        <v>396</v>
      </c>
      <c r="T488" s="4" t="s">
        <v>32</v>
      </c>
      <c r="U488" s="15">
        <v>152</v>
      </c>
      <c r="V488" s="15">
        <v>150</v>
      </c>
      <c r="W488" s="15">
        <v>152</v>
      </c>
      <c r="X488" s="15">
        <v>152</v>
      </c>
      <c r="Y488" s="59">
        <v>151</v>
      </c>
      <c r="Z488" s="59">
        <v>147</v>
      </c>
      <c r="AA488" s="59">
        <v>147</v>
      </c>
      <c r="AB488" s="15">
        <v>2020</v>
      </c>
      <c r="AD488"/>
      <c r="AG488" s="3"/>
      <c r="AH488" s="12"/>
    </row>
    <row r="489" spans="1:34" ht="36" customHeight="1" x14ac:dyDescent="0.35">
      <c r="B489" s="13">
        <v>0</v>
      </c>
      <c r="C489" s="13">
        <v>1</v>
      </c>
      <c r="D489" s="13">
        <v>1</v>
      </c>
      <c r="E489" s="13">
        <v>0</v>
      </c>
      <c r="F489" s="13">
        <v>7</v>
      </c>
      <c r="G489" s="13">
        <v>0</v>
      </c>
      <c r="H489" s="13">
        <v>9</v>
      </c>
      <c r="I489" s="13">
        <v>0</v>
      </c>
      <c r="J489" s="13">
        <v>1</v>
      </c>
      <c r="K489" s="13">
        <v>5</v>
      </c>
      <c r="L489" s="13">
        <v>0</v>
      </c>
      <c r="M489" s="13">
        <v>3</v>
      </c>
      <c r="N489" s="13">
        <v>1</v>
      </c>
      <c r="O489" s="13">
        <v>1</v>
      </c>
      <c r="P489" s="13">
        <v>2</v>
      </c>
      <c r="Q489" s="13">
        <v>0</v>
      </c>
      <c r="R489" s="13">
        <v>0</v>
      </c>
      <c r="S489" s="105" t="s">
        <v>397</v>
      </c>
      <c r="T489" s="103" t="s">
        <v>12</v>
      </c>
      <c r="U489" s="29">
        <v>0</v>
      </c>
      <c r="V489" s="29">
        <v>0</v>
      </c>
      <c r="W489" s="29">
        <v>0</v>
      </c>
      <c r="X489" s="29">
        <v>27</v>
      </c>
      <c r="Y489" s="29">
        <v>42.8</v>
      </c>
      <c r="Z489" s="29">
        <v>0</v>
      </c>
      <c r="AA489" s="29">
        <f>U489+V489+W489+X489+Y489+Z489</f>
        <v>69.8</v>
      </c>
      <c r="AB489" s="15">
        <v>2019</v>
      </c>
      <c r="AC489" s="44"/>
      <c r="AG489" s="3"/>
      <c r="AH489" s="12"/>
    </row>
    <row r="490" spans="1:34" ht="40.5" customHeight="1" x14ac:dyDescent="0.35">
      <c r="B490" s="13">
        <v>0</v>
      </c>
      <c r="C490" s="13">
        <v>1</v>
      </c>
      <c r="D490" s="13">
        <v>1</v>
      </c>
      <c r="E490" s="13">
        <v>0</v>
      </c>
      <c r="F490" s="13">
        <v>7</v>
      </c>
      <c r="G490" s="13">
        <v>0</v>
      </c>
      <c r="H490" s="13">
        <v>9</v>
      </c>
      <c r="I490" s="13">
        <v>0</v>
      </c>
      <c r="J490" s="13">
        <v>1</v>
      </c>
      <c r="K490" s="13">
        <v>5</v>
      </c>
      <c r="L490" s="13">
        <v>0</v>
      </c>
      <c r="M490" s="13">
        <v>3</v>
      </c>
      <c r="N490" s="13" t="s">
        <v>36</v>
      </c>
      <c r="O490" s="13">
        <v>1</v>
      </c>
      <c r="P490" s="13">
        <v>2</v>
      </c>
      <c r="Q490" s="13">
        <v>0</v>
      </c>
      <c r="R490" s="13">
        <v>0</v>
      </c>
      <c r="S490" s="106"/>
      <c r="T490" s="104"/>
      <c r="U490" s="29">
        <v>0</v>
      </c>
      <c r="V490" s="29">
        <v>0</v>
      </c>
      <c r="W490" s="29">
        <v>0</v>
      </c>
      <c r="X490" s="29">
        <v>2.7</v>
      </c>
      <c r="Y490" s="29">
        <v>10.7</v>
      </c>
      <c r="Z490" s="29">
        <v>0</v>
      </c>
      <c r="AA490" s="29">
        <f>U490+V490+W490+X490+Y490+Z490</f>
        <v>13.399999999999999</v>
      </c>
      <c r="AB490" s="15">
        <v>2019</v>
      </c>
      <c r="AC490" s="44"/>
      <c r="AG490" s="3"/>
      <c r="AH490" s="12"/>
    </row>
    <row r="491" spans="1:34" ht="56.25" x14ac:dyDescent="0.3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4" t="s">
        <v>37</v>
      </c>
      <c r="T491" s="4" t="s">
        <v>32</v>
      </c>
      <c r="U491" s="26">
        <v>0</v>
      </c>
      <c r="V491" s="26">
        <v>0</v>
      </c>
      <c r="W491" s="26">
        <v>0</v>
      </c>
      <c r="X491" s="26">
        <v>1</v>
      </c>
      <c r="Y491" s="26">
        <v>1</v>
      </c>
      <c r="Z491" s="26">
        <v>0</v>
      </c>
      <c r="AA491" s="26">
        <v>1</v>
      </c>
      <c r="AB491" s="15">
        <v>2019</v>
      </c>
      <c r="AC491" s="44"/>
      <c r="AG491" s="3"/>
      <c r="AH491" s="12"/>
    </row>
    <row r="492" spans="1:34" x14ac:dyDescent="0.35">
      <c r="A492" s="107" t="s">
        <v>402</v>
      </c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8" t="s">
        <v>403</v>
      </c>
      <c r="Q492" s="109"/>
      <c r="R492" s="109"/>
      <c r="S492" s="109"/>
      <c r="T492" s="109"/>
      <c r="U492" s="109"/>
      <c r="V492" s="93" t="s">
        <v>14</v>
      </c>
      <c r="W492" s="94"/>
      <c r="X492" s="94"/>
      <c r="Y492" s="96"/>
      <c r="Z492" s="97"/>
      <c r="AA492" s="97"/>
      <c r="AB492" s="99" t="s">
        <v>398</v>
      </c>
      <c r="AG492" s="3"/>
      <c r="AH492" s="12"/>
    </row>
    <row r="493" spans="1:34" ht="4.5" customHeight="1" x14ac:dyDescent="0.35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10"/>
      <c r="Q493" s="110"/>
      <c r="R493" s="110"/>
      <c r="S493" s="110"/>
      <c r="T493" s="110"/>
      <c r="U493" s="110"/>
      <c r="V493" s="95"/>
      <c r="W493" s="95"/>
      <c r="X493" s="95"/>
      <c r="Y493" s="98"/>
      <c r="Z493" s="98"/>
      <c r="AA493" s="98"/>
      <c r="AB493" s="100"/>
      <c r="AG493" s="3"/>
      <c r="AH493" s="12"/>
    </row>
    <row r="494" spans="1:34" x14ac:dyDescent="0.35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10"/>
      <c r="Q494" s="110"/>
      <c r="R494" s="110"/>
      <c r="S494" s="110"/>
      <c r="T494" s="110"/>
      <c r="U494" s="110"/>
      <c r="V494" s="95"/>
      <c r="W494" s="95"/>
      <c r="X494" s="95"/>
      <c r="Y494" s="98"/>
      <c r="Z494" s="98"/>
      <c r="AA494" s="98"/>
      <c r="AB494" s="100"/>
      <c r="AG494" s="3"/>
      <c r="AH494" s="12"/>
    </row>
    <row r="495" spans="1:34" ht="9" customHeight="1" x14ac:dyDescent="0.35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10"/>
      <c r="Q495" s="110"/>
      <c r="R495" s="110"/>
      <c r="S495" s="110"/>
      <c r="T495" s="110"/>
      <c r="U495" s="110"/>
      <c r="V495" s="95"/>
      <c r="W495" s="95"/>
      <c r="X495" s="95"/>
      <c r="Y495" s="98"/>
      <c r="Z495" s="98"/>
      <c r="AA495" s="98"/>
      <c r="AB495" s="100"/>
      <c r="AG495" s="3"/>
      <c r="AH495" s="12"/>
    </row>
    <row r="496" spans="1:34" ht="37.5" customHeight="1" x14ac:dyDescent="0.35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10"/>
      <c r="Q496" s="110"/>
      <c r="R496" s="110"/>
      <c r="S496" s="110"/>
      <c r="T496" s="110"/>
      <c r="U496" s="110"/>
      <c r="V496" s="95"/>
      <c r="W496" s="95"/>
      <c r="X496" s="95"/>
      <c r="Y496" s="98"/>
      <c r="Z496" s="98"/>
      <c r="AA496" s="98"/>
      <c r="AB496" s="100"/>
      <c r="AG496" s="3"/>
      <c r="AH496" s="12"/>
    </row>
    <row r="497" spans="19:30" ht="29.25" customHeight="1" x14ac:dyDescent="0.35">
      <c r="X497" s="87"/>
      <c r="Y497" s="87"/>
      <c r="Z497" s="87"/>
    </row>
    <row r="498" spans="19:30" ht="30.75" customHeight="1" x14ac:dyDescent="0.35">
      <c r="X498" s="88"/>
      <c r="Y498" s="88"/>
      <c r="Z498" s="88"/>
    </row>
    <row r="499" spans="19:30" ht="21.75" customHeight="1" x14ac:dyDescent="0.3">
      <c r="X499" s="87"/>
      <c r="Y499" s="87"/>
      <c r="Z499" s="87"/>
      <c r="AC499"/>
      <c r="AD499"/>
    </row>
    <row r="500" spans="19:30" ht="18.75" x14ac:dyDescent="0.3">
      <c r="AC500"/>
      <c r="AD500"/>
    </row>
    <row r="501" spans="19:30" ht="18.75" x14ac:dyDescent="0.3">
      <c r="AC501"/>
      <c r="AD501"/>
    </row>
    <row r="502" spans="19:30" ht="18.75" x14ac:dyDescent="0.3">
      <c r="AC502"/>
      <c r="AD502"/>
    </row>
    <row r="503" spans="19:30" ht="18.75" x14ac:dyDescent="0.3">
      <c r="AC503"/>
      <c r="AD503"/>
    </row>
    <row r="504" spans="19:30" ht="18.75" x14ac:dyDescent="0.3">
      <c r="AC504"/>
      <c r="AD504"/>
    </row>
    <row r="505" spans="19:30" ht="15" x14ac:dyDescent="0.25">
      <c r="S505"/>
      <c r="AC505"/>
      <c r="AD505"/>
    </row>
    <row r="506" spans="19:30" ht="15" x14ac:dyDescent="0.25">
      <c r="S506"/>
      <c r="AC506"/>
      <c r="AD506"/>
    </row>
    <row r="507" spans="19:30" ht="15" x14ac:dyDescent="0.25">
      <c r="S507"/>
      <c r="AC507"/>
      <c r="AD507"/>
    </row>
  </sheetData>
  <mergeCells count="105">
    <mergeCell ref="B1:AB1"/>
    <mergeCell ref="B2:AB2"/>
    <mergeCell ref="B3:AB3"/>
    <mergeCell ref="B4:AB4"/>
    <mergeCell ref="B5:D6"/>
    <mergeCell ref="E5:R5"/>
    <mergeCell ref="T5:T6"/>
    <mergeCell ref="U5:Z5"/>
    <mergeCell ref="AA5:AB5"/>
    <mergeCell ref="E6:F6"/>
    <mergeCell ref="G6:H6"/>
    <mergeCell ref="I6:R6"/>
    <mergeCell ref="S21:S24"/>
    <mergeCell ref="T21:T24"/>
    <mergeCell ref="S28:S33"/>
    <mergeCell ref="T28:T33"/>
    <mergeCell ref="S45:S49"/>
    <mergeCell ref="T46:T49"/>
    <mergeCell ref="S75:S78"/>
    <mergeCell ref="T75:T78"/>
    <mergeCell ref="S109:S110"/>
    <mergeCell ref="T109:T110"/>
    <mergeCell ref="S113:S120"/>
    <mergeCell ref="T113:T120"/>
    <mergeCell ref="S122:S124"/>
    <mergeCell ref="T122:T124"/>
    <mergeCell ref="S126:S127"/>
    <mergeCell ref="T126:T127"/>
    <mergeCell ref="S131:S138"/>
    <mergeCell ref="T131:T138"/>
    <mergeCell ref="S140:S142"/>
    <mergeCell ref="T140:T142"/>
    <mergeCell ref="S144:S146"/>
    <mergeCell ref="T144:T146"/>
    <mergeCell ref="S150:S151"/>
    <mergeCell ref="T150:T151"/>
    <mergeCell ref="S157:S160"/>
    <mergeCell ref="T157:T160"/>
    <mergeCell ref="S171:S172"/>
    <mergeCell ref="T171:T172"/>
    <mergeCell ref="S196:S198"/>
    <mergeCell ref="T196:T198"/>
    <mergeCell ref="S241:S242"/>
    <mergeCell ref="T241:T242"/>
    <mergeCell ref="S259:S261"/>
    <mergeCell ref="T259:T261"/>
    <mergeCell ref="S263:S266"/>
    <mergeCell ref="T263:T266"/>
    <mergeCell ref="S283:S288"/>
    <mergeCell ref="T283:T288"/>
    <mergeCell ref="S296:S297"/>
    <mergeCell ref="T296:T297"/>
    <mergeCell ref="S299:S300"/>
    <mergeCell ref="T299:T300"/>
    <mergeCell ref="S302:S303"/>
    <mergeCell ref="T302:T303"/>
    <mergeCell ref="S309:S313"/>
    <mergeCell ref="T309:T313"/>
    <mergeCell ref="S315:S320"/>
    <mergeCell ref="T315:T320"/>
    <mergeCell ref="S323:S324"/>
    <mergeCell ref="T323:T324"/>
    <mergeCell ref="S326:S335"/>
    <mergeCell ref="T326:T335"/>
    <mergeCell ref="S340:S341"/>
    <mergeCell ref="T340:T341"/>
    <mergeCell ref="S348:S349"/>
    <mergeCell ref="T348:T349"/>
    <mergeCell ref="S353:S354"/>
    <mergeCell ref="T353:T354"/>
    <mergeCell ref="S356:S357"/>
    <mergeCell ref="T356:T357"/>
    <mergeCell ref="S396:S397"/>
    <mergeCell ref="T396:T397"/>
    <mergeCell ref="S405:S406"/>
    <mergeCell ref="T405:T406"/>
    <mergeCell ref="S409:S410"/>
    <mergeCell ref="T409:T410"/>
    <mergeCell ref="S413:S414"/>
    <mergeCell ref="T413:T414"/>
    <mergeCell ref="S416:S417"/>
    <mergeCell ref="T416:T417"/>
    <mergeCell ref="A492:O496"/>
    <mergeCell ref="P492:U496"/>
    <mergeCell ref="S422:S423"/>
    <mergeCell ref="T422:T423"/>
    <mergeCell ref="S425:S426"/>
    <mergeCell ref="T425:T426"/>
    <mergeCell ref="S430:S433"/>
    <mergeCell ref="T430:T433"/>
    <mergeCell ref="S437:S438"/>
    <mergeCell ref="T437:T438"/>
    <mergeCell ref="S448:S449"/>
    <mergeCell ref="T448:T449"/>
    <mergeCell ref="V492:X496"/>
    <mergeCell ref="Y492:AA496"/>
    <mergeCell ref="AB492:AB496"/>
    <mergeCell ref="S463:S464"/>
    <mergeCell ref="T463:T464"/>
    <mergeCell ref="S471:S472"/>
    <mergeCell ref="T471:T472"/>
    <mergeCell ref="S476:S477"/>
    <mergeCell ref="T476:T477"/>
    <mergeCell ref="S489:S490"/>
    <mergeCell ref="T489:T490"/>
  </mergeCells>
  <pageMargins left="0.78740157480314965" right="0.59055118110236227" top="0.78740157480314965" bottom="0.78740157480314965" header="0.51181102362204722" footer="0.51181102362204722"/>
  <pageSetup paperSize="9" scale="43" fitToHeight="0" orientation="landscape" r:id="rId1"/>
  <headerFooter differentFirst="1">
    <oddHeader>&amp;C&amp;P</oddHeader>
  </headerFooter>
  <rowBreaks count="26" manualBreakCount="26">
    <brk id="11" max="27" man="1"/>
    <brk id="20" max="27" man="1"/>
    <brk id="38" max="27" man="1"/>
    <brk id="58" max="27" man="1"/>
    <brk id="71" max="27" man="1"/>
    <brk id="87" max="27" man="1"/>
    <brk id="104" max="27" man="1"/>
    <brk id="130" max="16383" man="1"/>
    <brk id="152" max="27" man="1"/>
    <brk id="164" max="27" man="1"/>
    <brk id="182" max="27" man="1"/>
    <brk id="200" max="27" man="1"/>
    <brk id="218" max="27" man="1"/>
    <brk id="235" max="27" man="1"/>
    <brk id="255" max="27" man="1"/>
    <brk id="275" max="27" man="1"/>
    <brk id="313" max="27" man="1"/>
    <brk id="339" max="27" man="1"/>
    <brk id="357" max="27" man="1"/>
    <brk id="372" max="27" man="1"/>
    <brk id="385" max="27" man="1"/>
    <brk id="404" max="27" man="1"/>
    <brk id="429" max="27" man="1"/>
    <brk id="452" max="27" man="1"/>
    <brk id="470" max="27" man="1"/>
    <brk id="48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Лист1!_GoBack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Смирнов Роман Леонидович</cp:lastModifiedBy>
  <cp:lastPrinted>2020-09-04T05:13:08Z</cp:lastPrinted>
  <dcterms:created xsi:type="dcterms:W3CDTF">2020-09-08T08:36:39Z</dcterms:created>
  <dcterms:modified xsi:type="dcterms:W3CDTF">2020-09-08T11:25:26Z</dcterms:modified>
</cp:coreProperties>
</file>